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customXml/itemProps1.xml" ContentType="application/vnd.openxmlformats-officedocument.customXmlProperties+xml"/>
  <Default Extension="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20" yWindow="75" windowWidth="15600" windowHeight="11700" firstSheet="4" activeTab="4"/>
  </bookViews>
  <sheets>
    <sheet name="Basic 25% Attach" sheetId="16" state="hidden" r:id="rId1"/>
    <sheet name="Active 25% Attach" sheetId="17" state="hidden" r:id="rId2"/>
    <sheet name="Max25% Attach" sheetId="18" state="hidden" r:id="rId3"/>
    <sheet name="Active+Max25% Attach" sheetId="19" state="hidden" r:id="rId4"/>
    <sheet name="Exhibit 1" sheetId="1" r:id="rId5"/>
    <sheet name="Active+Max 50% attach" sheetId="14" state="hidden" r:id="rId6"/>
    <sheet name="25%Tax Analysis Attach" sheetId="9" state="hidden" r:id="rId7"/>
  </sheets>
  <definedNames>
    <definedName name="_xlnm.Print_Area" localSheetId="4">'Exhibit 1'!$A$1:$M$56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1" l="1"/>
  <c r="E24" i="1"/>
  <c r="E26" i="1"/>
  <c r="E10" i="1"/>
  <c r="E11" i="1"/>
  <c r="E12" i="1"/>
  <c r="E13" i="1"/>
  <c r="E14" i="1"/>
  <c r="E43" i="1"/>
  <c r="E52" i="1"/>
  <c r="E8" i="1"/>
  <c r="E53" i="1" s="1"/>
  <c r="E55" i="1" s="1"/>
  <c r="F6" i="1"/>
  <c r="F26" i="1"/>
  <c r="G26" i="1" s="1"/>
  <c r="F10" i="1"/>
  <c r="F11" i="1"/>
  <c r="F12" i="1"/>
  <c r="F13" i="1"/>
  <c r="F14" i="1"/>
  <c r="F15" i="1"/>
  <c r="F27" i="1" s="1"/>
  <c r="F52" i="1"/>
  <c r="G52" i="1" s="1"/>
  <c r="F8" i="1"/>
  <c r="F53" i="1"/>
  <c r="F54" i="1" s="1"/>
  <c r="G20" i="1"/>
  <c r="G21" i="1"/>
  <c r="G22" i="1"/>
  <c r="G23" i="1"/>
  <c r="H23" i="1" s="1"/>
  <c r="G6" i="1"/>
  <c r="G24" i="1"/>
  <c r="G10" i="1"/>
  <c r="G11" i="1"/>
  <c r="G12" i="1"/>
  <c r="G13" i="1"/>
  <c r="G14" i="1"/>
  <c r="G43" i="1"/>
  <c r="G8" i="1"/>
  <c r="G53" i="1" s="1"/>
  <c r="G55" i="1" s="1"/>
  <c r="H20" i="1"/>
  <c r="I20" i="1" s="1"/>
  <c r="H22" i="1"/>
  <c r="I22" i="1" s="1"/>
  <c r="H6" i="1"/>
  <c r="H26" i="1"/>
  <c r="I26" i="1" s="1"/>
  <c r="H10" i="1"/>
  <c r="H11" i="1"/>
  <c r="H12" i="1"/>
  <c r="H13" i="1"/>
  <c r="H14" i="1"/>
  <c r="H15" i="1"/>
  <c r="H27" i="1" s="1"/>
  <c r="H52" i="1"/>
  <c r="I52" i="1" s="1"/>
  <c r="H8" i="1"/>
  <c r="H53" i="1"/>
  <c r="H54" i="1" s="1"/>
  <c r="I23" i="1"/>
  <c r="J23" i="1" s="1"/>
  <c r="I6" i="1"/>
  <c r="I24" i="1"/>
  <c r="I10" i="1"/>
  <c r="I11" i="1"/>
  <c r="I12" i="1"/>
  <c r="I13" i="1"/>
  <c r="I14" i="1"/>
  <c r="I43" i="1"/>
  <c r="I8" i="1"/>
  <c r="I53" i="1" s="1"/>
  <c r="I55" i="1" s="1"/>
  <c r="J20" i="1"/>
  <c r="K20" i="1" s="1"/>
  <c r="J22" i="1"/>
  <c r="K22" i="1" s="1"/>
  <c r="J6" i="1"/>
  <c r="J26" i="1"/>
  <c r="K26" i="1" s="1"/>
  <c r="J10" i="1"/>
  <c r="J11" i="1"/>
  <c r="J12" i="1"/>
  <c r="J13" i="1"/>
  <c r="J14" i="1"/>
  <c r="J15" i="1"/>
  <c r="J27" i="1" s="1"/>
  <c r="J52" i="1"/>
  <c r="K52" i="1" s="1"/>
  <c r="J8" i="1"/>
  <c r="J53" i="1"/>
  <c r="J54" i="1" s="1"/>
  <c r="K23" i="1"/>
  <c r="L23" i="1" s="1"/>
  <c r="K6" i="1"/>
  <c r="K24" i="1"/>
  <c r="K10" i="1"/>
  <c r="K11" i="1"/>
  <c r="K12" i="1"/>
  <c r="K13" i="1"/>
  <c r="K14" i="1"/>
  <c r="K43" i="1"/>
  <c r="K8" i="1"/>
  <c r="K53" i="1" s="1"/>
  <c r="K55" i="1" s="1"/>
  <c r="L20" i="1"/>
  <c r="M20" i="1" s="1"/>
  <c r="L22" i="1"/>
  <c r="M22" i="1" s="1"/>
  <c r="L6" i="1"/>
  <c r="L26" i="1"/>
  <c r="M26" i="1" s="1"/>
  <c r="L10" i="1"/>
  <c r="L11" i="1"/>
  <c r="L12" i="1"/>
  <c r="L13" i="1"/>
  <c r="L14" i="1"/>
  <c r="L15" i="1"/>
  <c r="L27" i="1" s="1"/>
  <c r="L52" i="1"/>
  <c r="M52" i="1" s="1"/>
  <c r="L8" i="1"/>
  <c r="L53" i="1"/>
  <c r="L54" i="1" s="1"/>
  <c r="M23" i="1"/>
  <c r="M6" i="1"/>
  <c r="M24" i="1"/>
  <c r="M10" i="1"/>
  <c r="M11" i="1"/>
  <c r="M12" i="1"/>
  <c r="M13" i="1"/>
  <c r="M14" i="1"/>
  <c r="M43" i="1"/>
  <c r="M8" i="1"/>
  <c r="M53" i="1" s="1"/>
  <c r="M55" i="1" s="1"/>
  <c r="D6" i="1"/>
  <c r="D24" i="1" s="1"/>
  <c r="D10" i="1"/>
  <c r="D11" i="1"/>
  <c r="D12" i="1"/>
  <c r="D13" i="1"/>
  <c r="D14" i="1"/>
  <c r="D43" i="1"/>
  <c r="D8" i="1"/>
  <c r="D53" i="1"/>
  <c r="D54" i="1" s="1"/>
  <c r="K7" i="19"/>
  <c r="J7" i="19"/>
  <c r="I7" i="19"/>
  <c r="H7" i="19"/>
  <c r="G7" i="19"/>
  <c r="F7" i="19"/>
  <c r="E7" i="19"/>
  <c r="D7" i="19"/>
  <c r="C7" i="19"/>
  <c r="B7" i="19"/>
  <c r="K7" i="18"/>
  <c r="J7" i="18"/>
  <c r="I7" i="18"/>
  <c r="H7" i="18"/>
  <c r="G7" i="18"/>
  <c r="F7" i="18"/>
  <c r="E7" i="18"/>
  <c r="D7" i="18"/>
  <c r="C7" i="18"/>
  <c r="B7" i="18"/>
  <c r="K7" i="17"/>
  <c r="J7" i="17"/>
  <c r="I7" i="17"/>
  <c r="H7" i="17"/>
  <c r="G7" i="17"/>
  <c r="F7" i="17"/>
  <c r="E7" i="17"/>
  <c r="D7" i="17"/>
  <c r="C7" i="17"/>
  <c r="B7" i="17"/>
  <c r="K7" i="16"/>
  <c r="J7" i="16"/>
  <c r="I7" i="16"/>
  <c r="H7" i="16"/>
  <c r="G7" i="16"/>
  <c r="F7" i="16"/>
  <c r="E7" i="16"/>
  <c r="D7" i="16"/>
  <c r="C7" i="16"/>
  <c r="B7" i="16"/>
  <c r="M31" i="9"/>
  <c r="L31" i="9"/>
  <c r="K31" i="9"/>
  <c r="J31" i="9"/>
  <c r="I31" i="9"/>
  <c r="H30" i="9"/>
  <c r="G30" i="9"/>
  <c r="F30" i="9"/>
  <c r="E30" i="9"/>
  <c r="D30" i="9"/>
  <c r="C30" i="9"/>
  <c r="B30" i="9"/>
  <c r="M28" i="9"/>
  <c r="L28" i="9"/>
  <c r="K28" i="9"/>
  <c r="J28" i="9"/>
  <c r="I28" i="9"/>
  <c r="H27" i="9"/>
  <c r="G27" i="9"/>
  <c r="F27" i="9"/>
  <c r="E27" i="9"/>
  <c r="D27" i="9"/>
  <c r="C27" i="9"/>
  <c r="B27" i="9"/>
  <c r="M25" i="9"/>
  <c r="L25" i="9"/>
  <c r="K25" i="9"/>
  <c r="J25" i="9"/>
  <c r="I25" i="9"/>
  <c r="H24" i="9"/>
  <c r="G24" i="9"/>
  <c r="F24" i="9"/>
  <c r="E24" i="9"/>
  <c r="D24" i="9"/>
  <c r="C24" i="9"/>
  <c r="B24" i="9"/>
  <c r="M22" i="9"/>
  <c r="L22" i="9"/>
  <c r="K22" i="9"/>
  <c r="J22" i="9"/>
  <c r="I22" i="9"/>
  <c r="H21" i="9"/>
  <c r="G21" i="9"/>
  <c r="F21" i="9"/>
  <c r="E21" i="9"/>
  <c r="D21" i="9"/>
  <c r="C21" i="9"/>
  <c r="B21" i="9"/>
  <c r="M19" i="9"/>
  <c r="L19" i="9"/>
  <c r="K19" i="9"/>
  <c r="J19" i="9"/>
  <c r="I19" i="9"/>
  <c r="H18" i="9"/>
  <c r="G18" i="9"/>
  <c r="F18" i="9"/>
  <c r="E18" i="9"/>
  <c r="D18" i="9"/>
  <c r="C18" i="9"/>
  <c r="B18" i="9"/>
  <c r="M16" i="9"/>
  <c r="L16" i="9"/>
  <c r="K16" i="9"/>
  <c r="J16" i="9"/>
  <c r="I16" i="9"/>
  <c r="H15" i="9"/>
  <c r="G15" i="9"/>
  <c r="F15" i="9"/>
  <c r="E15" i="9"/>
  <c r="D15" i="9"/>
  <c r="C15" i="9"/>
  <c r="B15" i="9"/>
  <c r="M13" i="9"/>
  <c r="L13" i="9"/>
  <c r="K13" i="9"/>
  <c r="J13" i="9"/>
  <c r="I13" i="9"/>
  <c r="H12" i="9"/>
  <c r="G12" i="9"/>
  <c r="F12" i="9"/>
  <c r="E12" i="9"/>
  <c r="D12" i="9"/>
  <c r="C12" i="9"/>
  <c r="B12" i="9"/>
  <c r="M10" i="9"/>
  <c r="L10" i="9"/>
  <c r="K10" i="9"/>
  <c r="J10" i="9"/>
  <c r="I10" i="9"/>
  <c r="H9" i="9"/>
  <c r="G9" i="9"/>
  <c r="F9" i="9"/>
  <c r="E9" i="9"/>
  <c r="D9" i="9"/>
  <c r="C9" i="9"/>
  <c r="B9" i="9"/>
  <c r="M7" i="9"/>
  <c r="L7" i="9"/>
  <c r="K7" i="9"/>
  <c r="J7" i="9"/>
  <c r="I7" i="9"/>
  <c r="H6" i="9"/>
  <c r="G6" i="9"/>
  <c r="F6" i="9"/>
  <c r="E6" i="9"/>
  <c r="D6" i="9"/>
  <c r="C6" i="9"/>
  <c r="B6" i="9"/>
  <c r="M4" i="9"/>
  <c r="L4" i="9"/>
  <c r="K4" i="9"/>
  <c r="J4" i="9"/>
  <c r="I4" i="9"/>
  <c r="H3" i="9"/>
  <c r="G3" i="9"/>
  <c r="F3" i="9"/>
  <c r="E3" i="9"/>
  <c r="D3" i="9"/>
  <c r="C3" i="9"/>
  <c r="B3" i="9"/>
  <c r="L56" i="1"/>
  <c r="M42" i="1"/>
  <c r="L42" i="1"/>
  <c r="E32" i="1"/>
  <c r="F32" i="1" s="1"/>
  <c r="G32" i="1" s="1"/>
  <c r="H32" i="1" s="1"/>
  <c r="I32" i="1" s="1"/>
  <c r="J32" i="1" s="1"/>
  <c r="K32" i="1" s="1"/>
  <c r="L32" i="1" s="1"/>
  <c r="M32" i="1" s="1"/>
  <c r="E34" i="1"/>
  <c r="F34" i="1"/>
  <c r="G34" i="1" s="1"/>
  <c r="H34" i="1" s="1"/>
  <c r="I34" i="1" s="1"/>
  <c r="J34" i="1" s="1"/>
  <c r="K34" i="1" s="1"/>
  <c r="L34" i="1" s="1"/>
  <c r="M34" i="1" s="1"/>
  <c r="E35" i="1"/>
  <c r="F35" i="1" s="1"/>
  <c r="G35" i="1" s="1"/>
  <c r="H35" i="1" s="1"/>
  <c r="I35" i="1" s="1"/>
  <c r="J35" i="1" s="1"/>
  <c r="K35" i="1" s="1"/>
  <c r="L35" i="1" s="1"/>
  <c r="M35" i="1" s="1"/>
  <c r="E37" i="1"/>
  <c r="F37" i="1"/>
  <c r="G37" i="1" s="1"/>
  <c r="H37" i="1" s="1"/>
  <c r="I37" i="1" s="1"/>
  <c r="J37" i="1" s="1"/>
  <c r="K37" i="1" s="1"/>
  <c r="L37" i="1" s="1"/>
  <c r="M37" i="1" s="1"/>
  <c r="E38" i="1"/>
  <c r="F38" i="1" s="1"/>
  <c r="G38" i="1" s="1"/>
  <c r="H38" i="1" s="1"/>
  <c r="I38" i="1" s="1"/>
  <c r="J38" i="1" s="1"/>
  <c r="K38" i="1" s="1"/>
  <c r="L38" i="1" s="1"/>
  <c r="M38" i="1" s="1"/>
  <c r="E39" i="1"/>
  <c r="F39" i="1"/>
  <c r="G39" i="1" s="1"/>
  <c r="H39" i="1" s="1"/>
  <c r="I39" i="1" s="1"/>
  <c r="J39" i="1" s="1"/>
  <c r="K39" i="1" s="1"/>
  <c r="L39" i="1" s="1"/>
  <c r="M39" i="1" s="1"/>
  <c r="E40" i="1"/>
  <c r="F40" i="1" s="1"/>
  <c r="G40" i="1" s="1"/>
  <c r="H40" i="1" s="1"/>
  <c r="I40" i="1" s="1"/>
  <c r="J40" i="1" s="1"/>
  <c r="K40" i="1" s="1"/>
  <c r="L40" i="1" s="1"/>
  <c r="M40" i="1" s="1"/>
  <c r="D42" i="1"/>
  <c r="E42" i="1"/>
  <c r="D56" i="1"/>
  <c r="F42" i="1"/>
  <c r="J56" i="1"/>
  <c r="J42" i="1"/>
  <c r="K42" i="1"/>
  <c r="J17" i="1"/>
  <c r="H56" i="1"/>
  <c r="H42" i="1"/>
  <c r="I42" i="1"/>
  <c r="H17" i="1"/>
  <c r="G56" i="1"/>
  <c r="G42" i="1"/>
  <c r="F56" i="1"/>
  <c r="C17" i="1"/>
  <c r="F17" i="1"/>
  <c r="D15" i="1" l="1"/>
  <c r="H21" i="1"/>
  <c r="E15" i="1"/>
  <c r="I56" i="1"/>
  <c r="K17" i="1"/>
  <c r="K56" i="1"/>
  <c r="E56" i="1"/>
  <c r="L17" i="1"/>
  <c r="M56" i="1"/>
  <c r="D55" i="1"/>
  <c r="D29" i="1" s="1"/>
  <c r="M54" i="1"/>
  <c r="M29" i="1" s="1"/>
  <c r="M15" i="1"/>
  <c r="L55" i="1"/>
  <c r="L28" i="1"/>
  <c r="L24" i="1"/>
  <c r="L43" i="1"/>
  <c r="L29" i="1" s="1"/>
  <c r="K54" i="1"/>
  <c r="K29" i="1" s="1"/>
  <c r="K15" i="1"/>
  <c r="J55" i="1"/>
  <c r="J28" i="1"/>
  <c r="J24" i="1"/>
  <c r="J43" i="1"/>
  <c r="I54" i="1"/>
  <c r="I29" i="1" s="1"/>
  <c r="I15" i="1"/>
  <c r="H55" i="1"/>
  <c r="H28" i="1"/>
  <c r="H24" i="1"/>
  <c r="H43" i="1"/>
  <c r="H29" i="1" s="1"/>
  <c r="G54" i="1"/>
  <c r="G29" i="1" s="1"/>
  <c r="G15" i="1"/>
  <c r="F55" i="1"/>
  <c r="F28" i="1"/>
  <c r="F24" i="1"/>
  <c r="F43" i="1"/>
  <c r="E54" i="1"/>
  <c r="E29" i="1" s="1"/>
  <c r="F30" i="1" l="1"/>
  <c r="I28" i="1"/>
  <c r="I27" i="1"/>
  <c r="M28" i="1"/>
  <c r="M27" i="1"/>
  <c r="M17" i="1"/>
  <c r="E28" i="1"/>
  <c r="E27" i="1"/>
  <c r="F29" i="1"/>
  <c r="F46" i="1" s="1"/>
  <c r="G28" i="1"/>
  <c r="G27" i="1"/>
  <c r="G17" i="1"/>
  <c r="J29" i="1"/>
  <c r="K28" i="1"/>
  <c r="K27" i="1"/>
  <c r="E17" i="1"/>
  <c r="I17" i="1"/>
  <c r="I21" i="1"/>
  <c r="H30" i="1"/>
  <c r="H46" i="1"/>
  <c r="D28" i="1"/>
  <c r="D27" i="1"/>
  <c r="D30" i="1" s="1"/>
  <c r="D17" i="1"/>
  <c r="F47" i="1" l="1"/>
  <c r="F48" i="1"/>
  <c r="F49" i="1"/>
  <c r="H47" i="1"/>
  <c r="H48" i="1"/>
  <c r="H49" i="1"/>
  <c r="J21" i="1"/>
  <c r="I30" i="1"/>
  <c r="I46" i="1"/>
  <c r="E46" i="1"/>
  <c r="E30" i="1"/>
  <c r="G30" i="1"/>
  <c r="G46" i="1"/>
  <c r="G49" i="1" l="1"/>
  <c r="G48" i="1"/>
  <c r="G47" i="1"/>
  <c r="I47" i="1"/>
  <c r="I48" i="1"/>
  <c r="I49" i="1"/>
  <c r="K21" i="1"/>
  <c r="J30" i="1"/>
  <c r="J46" i="1"/>
  <c r="E47" i="1"/>
  <c r="E49" i="1"/>
  <c r="E48" i="1"/>
  <c r="J49" i="1" l="1"/>
  <c r="J47" i="1"/>
  <c r="J48" i="1"/>
  <c r="L21" i="1"/>
  <c r="K46" i="1"/>
  <c r="K30" i="1"/>
  <c r="K47" i="1" l="1"/>
  <c r="K48" i="1"/>
  <c r="K49" i="1"/>
  <c r="M21" i="1"/>
  <c r="L30" i="1"/>
  <c r="L46" i="1"/>
  <c r="L47" i="1" l="1"/>
  <c r="L48" i="1"/>
  <c r="L49" i="1"/>
  <c r="M30" i="1"/>
  <c r="M46" i="1"/>
  <c r="M47" i="1" l="1"/>
  <c r="M48" i="1"/>
  <c r="M49" i="1"/>
</calcChain>
</file>

<file path=xl/sharedStrings.xml><?xml version="1.0" encoding="utf-8"?>
<sst xmlns="http://schemas.openxmlformats.org/spreadsheetml/2006/main" count="116" uniqueCount="58">
  <si>
    <t>Itemized deductions</t>
  </si>
  <si>
    <t>Charitable contributions</t>
  </si>
  <si>
    <t>Investment interest expense</t>
  </si>
  <si>
    <t>Exemptions</t>
  </si>
  <si>
    <t>Dependent ages</t>
  </si>
  <si>
    <t>Higher ed expenses</t>
  </si>
  <si>
    <t>High school junior</t>
  </si>
  <si>
    <t>Tuition</t>
  </si>
  <si>
    <t>Room and board</t>
  </si>
  <si>
    <t>Books</t>
  </si>
  <si>
    <t>Fees</t>
  </si>
  <si>
    <t>Estimated federal payments</t>
  </si>
  <si>
    <t>Estimated state payments</t>
  </si>
  <si>
    <t>Safe deposit box rental</t>
  </si>
  <si>
    <t>Medical expenses</t>
  </si>
  <si>
    <t>State income tax</t>
  </si>
  <si>
    <t>Other investment expenses:</t>
  </si>
  <si>
    <t>NLTCG</t>
  </si>
  <si>
    <t>Unreimbursed employee expenses</t>
  </si>
  <si>
    <t>Investment advisory fees</t>
  </si>
  <si>
    <t>FT college freshman</t>
  </si>
  <si>
    <t>Salary</t>
  </si>
  <si>
    <t>Total income:</t>
  </si>
  <si>
    <t>%</t>
  </si>
  <si>
    <t>Interest (taxable)</t>
  </si>
  <si>
    <t>Interest (tax-exempt)</t>
  </si>
  <si>
    <t>Qualified dividends</t>
  </si>
  <si>
    <t>Mortgage interest</t>
  </si>
  <si>
    <t>Property taxes</t>
  </si>
  <si>
    <t>Federal withholding</t>
  </si>
  <si>
    <t>Totals</t>
  </si>
  <si>
    <t>Schedule E income (passive)</t>
  </si>
  <si>
    <t>Tax</t>
  </si>
  <si>
    <t>Gross Income</t>
  </si>
  <si>
    <t>A.G.I</t>
  </si>
  <si>
    <t>Line 44</t>
  </si>
  <si>
    <t>Line 45</t>
  </si>
  <si>
    <t>Line 56</t>
  </si>
  <si>
    <t>Form 8959</t>
  </si>
  <si>
    <t>Form 8960</t>
  </si>
  <si>
    <t>Regular tax</t>
  </si>
  <si>
    <t>Tax-exempt interest</t>
  </si>
  <si>
    <t>For AGI deductions</t>
  </si>
  <si>
    <t xml:space="preserve">Taxable income </t>
  </si>
  <si>
    <t xml:space="preserve">Alternative Minimum tax </t>
  </si>
  <si>
    <t xml:space="preserve">Self-employment tax </t>
  </si>
  <si>
    <t xml:space="preserve">Additional Medicare tax </t>
  </si>
  <si>
    <t xml:space="preserve">Net Investment Income tax </t>
  </si>
  <si>
    <t>Total tax</t>
  </si>
  <si>
    <t>Regular Tax</t>
  </si>
  <si>
    <t>Alternative Minimum Tax</t>
  </si>
  <si>
    <t>Self-empoyment Tax</t>
  </si>
  <si>
    <t>Additional Medicare Tax</t>
  </si>
  <si>
    <t>Net Investment Income Tax</t>
  </si>
  <si>
    <t>Axis</t>
  </si>
  <si>
    <t>Input Spreadsheet</t>
  </si>
  <si>
    <t>Schedule C income</t>
  </si>
  <si>
    <t>State withholding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</si>
</sst>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</borders>
  <cellStyleXfs count="20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37" fontId="0" fillId="0" borderId="0" xfId="0" applyNumberFormat="1" applyBorder="1"/>
    <xf numFmtId="14" fontId="0" fillId="0" borderId="0" xfId="0" applyNumberFormat="1" applyAlignment="1">
      <alignment horizontal="left"/>
    </xf>
    <xf numFmtId="0" fontId="0" fillId="0" borderId="0" xfId="0" applyBorder="1"/>
    <xf numFmtId="37" fontId="0" fillId="0" borderId="0" xfId="0" applyNumberFormat="1" applyFill="1"/>
    <xf numFmtId="0" fontId="0" fillId="0" borderId="0" xfId="0" applyFill="1"/>
    <xf numFmtId="37" fontId="0" fillId="0" borderId="0" xfId="0" applyNumberFormat="1" applyFill="1" applyBorder="1"/>
    <xf numFmtId="37" fontId="0" fillId="0" borderId="1" xfId="0" applyNumberFormat="1" applyFill="1" applyBorder="1"/>
    <xf numFmtId="6" fontId="0" fillId="0" borderId="0" xfId="0" applyNumberFormat="1"/>
    <xf numFmtId="0" fontId="0" fillId="0" borderId="0" xfId="0" applyAlignment="1">
      <alignment horizontal="center"/>
    </xf>
    <xf numFmtId="37" fontId="0" fillId="0" borderId="0" xfId="0" applyNumberFormat="1"/>
    <xf numFmtId="10" fontId="0" fillId="0" borderId="0" xfId="0" applyNumberFormat="1" applyAlignment="1">
      <alignment horizontal="center"/>
    </xf>
    <xf numFmtId="10" fontId="0" fillId="0" borderId="0" xfId="0" applyNumberFormat="1" applyBorder="1" applyAlignment="1">
      <alignment horizontal="center"/>
    </xf>
    <xf numFmtId="10" fontId="0" fillId="0" borderId="0" xfId="0" applyNumberFormat="1"/>
    <xf numFmtId="37" fontId="0" fillId="2" borderId="0" xfId="0" applyNumberFormat="1" applyFill="1"/>
    <xf numFmtId="37" fontId="0" fillId="2" borderId="0" xfId="0" applyNumberFormat="1" applyFill="1" applyAlignment="1">
      <alignment horizontal="right"/>
    </xf>
    <xf numFmtId="0" fontId="3" fillId="0" borderId="0" xfId="0" applyFont="1"/>
    <xf numFmtId="43" fontId="3" fillId="0" borderId="0" xfId="2" applyFont="1"/>
    <xf numFmtId="165" fontId="3" fillId="3" borderId="0" xfId="2" applyNumberFormat="1" applyFont="1" applyFill="1"/>
    <xf numFmtId="165" fontId="3" fillId="3" borderId="2" xfId="2" applyNumberFormat="1" applyFont="1" applyFill="1" applyBorder="1"/>
    <xf numFmtId="166" fontId="0" fillId="0" borderId="0" xfId="1" applyNumberFormat="1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0" xfId="2" applyNumberFormat="1" applyFont="1" applyFill="1"/>
    <xf numFmtId="165" fontId="3" fillId="0" borderId="2" xfId="2" applyNumberFormat="1" applyFont="1" applyFill="1" applyBorder="1"/>
    <xf numFmtId="165" fontId="3" fillId="0" borderId="0" xfId="3" applyNumberFormat="1" applyFont="1" applyFill="1"/>
    <xf numFmtId="165" fontId="3" fillId="0" borderId="2" xfId="3" applyNumberFormat="1" applyFont="1" applyFill="1" applyBorder="1"/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9" fillId="0" borderId="0" xfId="0" applyFont="1" applyAlignment="1">
      <alignment horizontal="left"/>
    </xf>
    <xf numFmtId="5" fontId="4" fillId="0" borderId="1" xfId="2" applyNumberFormat="1" applyFont="1" applyBorder="1" applyAlignment="1"/>
    <xf numFmtId="5" fontId="4" fillId="3" borderId="1" xfId="2" applyNumberFormat="1" applyFont="1" applyFill="1" applyBorder="1" applyAlignment="1"/>
    <xf numFmtId="5" fontId="4" fillId="0" borderId="1" xfId="2" applyNumberFormat="1" applyFont="1" applyFill="1" applyBorder="1" applyAlignment="1"/>
    <xf numFmtId="3" fontId="3" fillId="0" borderId="0" xfId="0" applyNumberFormat="1" applyFont="1" applyFill="1"/>
    <xf numFmtId="9" fontId="0" fillId="0" borderId="0" xfId="3" applyFont="1" applyFill="1"/>
    <xf numFmtId="166" fontId="1" fillId="0" borderId="0" xfId="1" applyNumberFormat="1" applyFont="1"/>
    <xf numFmtId="166" fontId="1" fillId="0" borderId="0" xfId="1" applyNumberFormat="1" applyFont="1" applyFill="1" applyBorder="1"/>
    <xf numFmtId="37" fontId="1" fillId="0" borderId="0" xfId="0" applyNumberFormat="1" applyFont="1" applyBorder="1"/>
    <xf numFmtId="0" fontId="1" fillId="0" borderId="0" xfId="0" applyFont="1" applyBorder="1"/>
    <xf numFmtId="0" fontId="0" fillId="0" borderId="0" xfId="0" applyFill="1" applyBorder="1"/>
    <xf numFmtId="9" fontId="8" fillId="0" borderId="3" xfId="0" applyNumberFormat="1" applyFont="1" applyBorder="1" applyAlignment="1">
      <alignment horizontal="center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43" fontId="3" fillId="4" borderId="0" xfId="2" applyFont="1" applyFill="1"/>
    <xf numFmtId="9" fontId="3" fillId="4" borderId="0" xfId="3" applyFont="1" applyFill="1"/>
    <xf numFmtId="0" fontId="3" fillId="4" borderId="0" xfId="0" applyFont="1" applyFill="1"/>
    <xf numFmtId="165" fontId="3" fillId="4" borderId="0" xfId="3" applyNumberFormat="1" applyFont="1" applyFill="1"/>
    <xf numFmtId="165" fontId="3" fillId="0" borderId="0" xfId="0" applyNumberFormat="1" applyFont="1"/>
    <xf numFmtId="3" fontId="3" fillId="0" borderId="0" xfId="0" applyNumberFormat="1" applyFont="1"/>
    <xf numFmtId="0" fontId="7" fillId="2" borderId="4" xfId="0" applyFont="1" applyFill="1" applyBorder="1" applyAlignment="1">
      <alignment horizontal="left"/>
    </xf>
    <xf numFmtId="165" fontId="3" fillId="0" borderId="0" xfId="2" applyNumberFormat="1" applyFont="1" applyFill="1" applyBorder="1"/>
    <xf numFmtId="37" fontId="7" fillId="0" borderId="0" xfId="2" applyNumberFormat="1" applyFont="1" applyFill="1" applyBorder="1" applyAlignment="1">
      <alignment horizontal="right"/>
    </xf>
    <xf numFmtId="165" fontId="3" fillId="0" borderId="0" xfId="3" applyNumberFormat="1" applyFont="1" applyFill="1" applyBorder="1"/>
    <xf numFmtId="165" fontId="3" fillId="0" borderId="0" xfId="0" applyNumberFormat="1" applyFont="1" applyFill="1" applyBorder="1"/>
    <xf numFmtId="164" fontId="3" fillId="0" borderId="0" xfId="0" applyNumberFormat="1" applyFont="1" applyFill="1" applyBorder="1"/>
    <xf numFmtId="3" fontId="3" fillId="0" borderId="0" xfId="0" applyNumberFormat="1" applyFont="1" applyFill="1" applyBorder="1"/>
    <xf numFmtId="0" fontId="7" fillId="2" borderId="0" xfId="0" applyFont="1" applyFill="1" applyBorder="1" applyAlignment="1">
      <alignment horizontal="left"/>
    </xf>
    <xf numFmtId="5" fontId="0" fillId="0" borderId="0" xfId="2" applyNumberFormat="1" applyFont="1"/>
    <xf numFmtId="165" fontId="0" fillId="0" borderId="0" xfId="2" applyNumberFormat="1" applyFont="1"/>
    <xf numFmtId="5" fontId="4" fillId="0" borderId="0" xfId="2" applyNumberFormat="1" applyFont="1" applyFill="1" applyBorder="1" applyAlignment="1"/>
    <xf numFmtId="165" fontId="0" fillId="0" borderId="0" xfId="0" applyNumberFormat="1"/>
    <xf numFmtId="37" fontId="0" fillId="0" borderId="4" xfId="0" applyNumberFormat="1" applyFill="1" applyBorder="1"/>
  </cellXfs>
  <cellStyles count="20">
    <cellStyle name="Comma" xfId="2" builtinId="3"/>
    <cellStyle name="Currency" xfId="1" builtinId="4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'Basic 25% Attach'!$B$9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'Basic 25% Attach'!$B$10:$B$40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4570</c:v>
                </c:pt>
                <c:pt idx="10">
                  <c:v>9296</c:v>
                </c:pt>
                <c:pt idx="13">
                  <c:v>12665</c:v>
                </c:pt>
                <c:pt idx="16">
                  <c:v>16043</c:v>
                </c:pt>
                <c:pt idx="19">
                  <c:v>16102</c:v>
                </c:pt>
                <c:pt idx="22">
                  <c:v>13885</c:v>
                </c:pt>
                <c:pt idx="25">
                  <c:v>10407</c:v>
                </c:pt>
                <c:pt idx="28">
                  <c:v>4378</c:v>
                </c:pt>
              </c:numCache>
            </c:numRef>
          </c:val>
        </c:ser>
        <c:ser>
          <c:idx val="1"/>
          <c:order val="1"/>
          <c:tx>
            <c:strRef>
              <c:f>'Basic 25% Attach'!$C$9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'Basic 25% Attach'!$C$10:$C$40</c:f>
              <c:numCache>
                <c:formatCode>General</c:formatCode>
                <c:ptCount val="31"/>
                <c:pt idx="1">
                  <c:v>3532</c:v>
                </c:pt>
                <c:pt idx="4">
                  <c:v>7064</c:v>
                </c:pt>
                <c:pt idx="7">
                  <c:v>10598</c:v>
                </c:pt>
                <c:pt idx="10">
                  <c:v>10103</c:v>
                </c:pt>
                <c:pt idx="13">
                  <c:v>10505</c:v>
                </c:pt>
                <c:pt idx="16">
                  <c:v>12606</c:v>
                </c:pt>
                <c:pt idx="19">
                  <c:v>14706</c:v>
                </c:pt>
                <c:pt idx="22">
                  <c:v>16808</c:v>
                </c:pt>
                <c:pt idx="25">
                  <c:v>18909</c:v>
                </c:pt>
                <c:pt idx="28">
                  <c:v>20795</c:v>
                </c:pt>
              </c:numCache>
            </c:numRef>
          </c:val>
        </c:ser>
        <c:ser>
          <c:idx val="2"/>
          <c:order val="2"/>
          <c:tx>
            <c:strRef>
              <c:f>'Basic 25% Attach'!$D$9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'Basic 25% Attach'!$D$10:$D$40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347</c:v>
                </c:pt>
                <c:pt idx="19">
                  <c:v>780</c:v>
                </c:pt>
                <c:pt idx="22">
                  <c:v>1212</c:v>
                </c:pt>
                <c:pt idx="25">
                  <c:v>1645</c:v>
                </c:pt>
                <c:pt idx="28">
                  <c:v>2078</c:v>
                </c:pt>
              </c:numCache>
            </c:numRef>
          </c:val>
        </c:ser>
        <c:ser>
          <c:idx val="3"/>
          <c:order val="3"/>
          <c:tx>
            <c:strRef>
              <c:f>'Basic 25% Attach'!$E$9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'Basic 25% Attach'!$E$10:$E$40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559</c:v>
                </c:pt>
                <c:pt idx="10">
                  <c:v>3988</c:v>
                </c:pt>
                <c:pt idx="13">
                  <c:v>5344</c:v>
                </c:pt>
                <c:pt idx="16">
                  <c:v>6415</c:v>
                </c:pt>
                <c:pt idx="19">
                  <c:v>7485</c:v>
                </c:pt>
                <c:pt idx="22">
                  <c:v>8556</c:v>
                </c:pt>
                <c:pt idx="25">
                  <c:v>9627</c:v>
                </c:pt>
                <c:pt idx="28">
                  <c:v>10697</c:v>
                </c:pt>
              </c:numCache>
            </c:numRef>
          </c:val>
        </c:ser>
        <c:ser>
          <c:idx val="4"/>
          <c:order val="4"/>
          <c:tx>
            <c:strRef>
              <c:f>'Basic 25% Attach'!$F$9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'Basic 25% Attach'!$F$10:$F$40</c:f>
              <c:numCache>
                <c:formatCode>General</c:formatCode>
                <c:ptCount val="31"/>
                <c:pt idx="2">
                  <c:v>0</c:v>
                </c:pt>
                <c:pt idx="5">
                  <c:v>5402</c:v>
                </c:pt>
                <c:pt idx="8">
                  <c:v>23714</c:v>
                </c:pt>
                <c:pt idx="11">
                  <c:v>43176</c:v>
                </c:pt>
                <c:pt idx="14">
                  <c:v>64994</c:v>
                </c:pt>
                <c:pt idx="17">
                  <c:v>86988</c:v>
                </c:pt>
                <c:pt idx="20">
                  <c:v>110399</c:v>
                </c:pt>
                <c:pt idx="23">
                  <c:v>136272</c:v>
                </c:pt>
                <c:pt idx="26">
                  <c:v>163231</c:v>
                </c:pt>
                <c:pt idx="29">
                  <c:v>190067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4672128"/>
        <c:axId val="154686208"/>
      </c:barChart>
      <c:lineChart>
        <c:grouping val="standard"/>
        <c:varyColors val="0"/>
        <c:ser>
          <c:idx val="5"/>
          <c:order val="5"/>
          <c:tx>
            <c:strRef>
              <c:f>'Basic 25% Attach'!$I$30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'Basic 25% Attach'!$H$31:$H$40</c:f>
              <c:numCache>
                <c:formatCode>_(* #,##0_);_(* \(#,##0\);_(* "-"??_);_(@_)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'Basic 25% Attach'!$I$31:$I$40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93632"/>
        <c:axId val="154687744"/>
      </c:lineChart>
      <c:catAx>
        <c:axId val="154672128"/>
        <c:scaling>
          <c:orientation val="minMax"/>
        </c:scaling>
        <c:delete val="0"/>
        <c:axPos val="t"/>
        <c:majorTickMark val="none"/>
        <c:minorTickMark val="none"/>
        <c:tickLblPos val="none"/>
        <c:crossAx val="154686208"/>
        <c:crosses val="max"/>
        <c:auto val="1"/>
        <c:lblAlgn val="ctr"/>
        <c:lblOffset val="100"/>
        <c:noMultiLvlLbl val="0"/>
      </c:catAx>
      <c:valAx>
        <c:axId val="154686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4672128"/>
        <c:crosses val="autoZero"/>
        <c:crossBetween val="midCat"/>
      </c:valAx>
      <c:valAx>
        <c:axId val="15468774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54693632"/>
        <c:crosses val="max"/>
        <c:crossBetween val="between"/>
      </c:valAx>
      <c:catAx>
        <c:axId val="154693632"/>
        <c:scaling>
          <c:orientation val="minMax"/>
        </c:scaling>
        <c:delete val="0"/>
        <c:axPos val="b"/>
        <c:numFmt formatCode="_(* #,##0_);_(* \(#,##0\);_(* &quot;-&quot;??_);_(@_)" sourceLinked="1"/>
        <c:majorTickMark val="out"/>
        <c:minorTickMark val="none"/>
        <c:tickLblPos val="nextTo"/>
        <c:crossAx val="15468774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'Active 25% Attach'!$B$9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'Active 25% Attach'!$B$10:$B$40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4570</c:v>
                </c:pt>
                <c:pt idx="10">
                  <c:v>9296</c:v>
                </c:pt>
                <c:pt idx="13">
                  <c:v>12665</c:v>
                </c:pt>
                <c:pt idx="16">
                  <c:v>16043</c:v>
                </c:pt>
                <c:pt idx="19">
                  <c:v>16102</c:v>
                </c:pt>
                <c:pt idx="22">
                  <c:v>13885</c:v>
                </c:pt>
                <c:pt idx="25">
                  <c:v>10407</c:v>
                </c:pt>
                <c:pt idx="28">
                  <c:v>4378</c:v>
                </c:pt>
              </c:numCache>
            </c:numRef>
          </c:val>
        </c:ser>
        <c:ser>
          <c:idx val="1"/>
          <c:order val="1"/>
          <c:tx>
            <c:strRef>
              <c:f>'Active 25% Attach'!$C$9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'Active 25% Attach'!$C$10:$C$40</c:f>
              <c:numCache>
                <c:formatCode>General</c:formatCode>
                <c:ptCount val="31"/>
                <c:pt idx="1">
                  <c:v>3532</c:v>
                </c:pt>
                <c:pt idx="4">
                  <c:v>7064</c:v>
                </c:pt>
                <c:pt idx="7">
                  <c:v>10598</c:v>
                </c:pt>
                <c:pt idx="10">
                  <c:v>10103</c:v>
                </c:pt>
                <c:pt idx="13">
                  <c:v>10505</c:v>
                </c:pt>
                <c:pt idx="16">
                  <c:v>12606</c:v>
                </c:pt>
                <c:pt idx="19">
                  <c:v>14706</c:v>
                </c:pt>
                <c:pt idx="22">
                  <c:v>16808</c:v>
                </c:pt>
                <c:pt idx="25">
                  <c:v>18909</c:v>
                </c:pt>
                <c:pt idx="28">
                  <c:v>20795</c:v>
                </c:pt>
              </c:numCache>
            </c:numRef>
          </c:val>
        </c:ser>
        <c:ser>
          <c:idx val="2"/>
          <c:order val="2"/>
          <c:tx>
            <c:strRef>
              <c:f>'Active 25% Attach'!$D$9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'Active 25% Attach'!$D$10:$D$40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347</c:v>
                </c:pt>
                <c:pt idx="19">
                  <c:v>780</c:v>
                </c:pt>
                <c:pt idx="22">
                  <c:v>1212</c:v>
                </c:pt>
                <c:pt idx="25">
                  <c:v>1645</c:v>
                </c:pt>
                <c:pt idx="28">
                  <c:v>2078</c:v>
                </c:pt>
              </c:numCache>
            </c:numRef>
          </c:val>
        </c:ser>
        <c:ser>
          <c:idx val="3"/>
          <c:order val="3"/>
          <c:tx>
            <c:strRef>
              <c:f>'Active 25% Attach'!$E$9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'Active 25% Attach'!$E$10:$E$40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559</c:v>
                </c:pt>
                <c:pt idx="10">
                  <c:v>2825</c:v>
                </c:pt>
                <c:pt idx="13">
                  <c:v>3533</c:v>
                </c:pt>
                <c:pt idx="16">
                  <c:v>4241</c:v>
                </c:pt>
                <c:pt idx="19">
                  <c:v>4949</c:v>
                </c:pt>
                <c:pt idx="22">
                  <c:v>5657</c:v>
                </c:pt>
                <c:pt idx="25">
                  <c:v>6365</c:v>
                </c:pt>
                <c:pt idx="28">
                  <c:v>7073</c:v>
                </c:pt>
              </c:numCache>
            </c:numRef>
          </c:val>
        </c:ser>
        <c:ser>
          <c:idx val="4"/>
          <c:order val="4"/>
          <c:tx>
            <c:strRef>
              <c:f>'Active 25% Attach'!$F$9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'Active 25% Attach'!$F$10:$F$40</c:f>
              <c:numCache>
                <c:formatCode>General</c:formatCode>
                <c:ptCount val="31"/>
                <c:pt idx="2">
                  <c:v>0</c:v>
                </c:pt>
                <c:pt idx="5">
                  <c:v>5402</c:v>
                </c:pt>
                <c:pt idx="8">
                  <c:v>23714</c:v>
                </c:pt>
                <c:pt idx="11">
                  <c:v>43176</c:v>
                </c:pt>
                <c:pt idx="14">
                  <c:v>64994</c:v>
                </c:pt>
                <c:pt idx="17">
                  <c:v>86988</c:v>
                </c:pt>
                <c:pt idx="20">
                  <c:v>110399</c:v>
                </c:pt>
                <c:pt idx="23">
                  <c:v>136272</c:v>
                </c:pt>
                <c:pt idx="26">
                  <c:v>163231</c:v>
                </c:pt>
                <c:pt idx="29">
                  <c:v>190067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4801664"/>
        <c:axId val="154803200"/>
      </c:barChart>
      <c:lineChart>
        <c:grouping val="standard"/>
        <c:varyColors val="0"/>
        <c:ser>
          <c:idx val="5"/>
          <c:order val="5"/>
          <c:tx>
            <c:strRef>
              <c:f>'Active 25% Attach'!$I$34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'Active 25% Attach'!$H$35:$H$44</c:f>
              <c:numCache>
                <c:formatCode>_(* #,##0_);_(* \(#,##0\);_(* "-"??_);_(@_)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'Active 25% Attach'!$I$35:$I$44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06528"/>
        <c:axId val="154804992"/>
      </c:lineChart>
      <c:catAx>
        <c:axId val="154801664"/>
        <c:scaling>
          <c:orientation val="minMax"/>
        </c:scaling>
        <c:delete val="0"/>
        <c:axPos val="t"/>
        <c:majorTickMark val="none"/>
        <c:minorTickMark val="none"/>
        <c:tickLblPos val="none"/>
        <c:crossAx val="154803200"/>
        <c:crosses val="max"/>
        <c:auto val="1"/>
        <c:lblAlgn val="ctr"/>
        <c:lblOffset val="100"/>
        <c:noMultiLvlLbl val="0"/>
      </c:catAx>
      <c:valAx>
        <c:axId val="154803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4801664"/>
        <c:crosses val="autoZero"/>
        <c:crossBetween val="midCat"/>
      </c:valAx>
      <c:valAx>
        <c:axId val="15480499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54806528"/>
        <c:crosses val="max"/>
        <c:crossBetween val="between"/>
      </c:valAx>
      <c:catAx>
        <c:axId val="154806528"/>
        <c:scaling>
          <c:orientation val="minMax"/>
        </c:scaling>
        <c:delete val="0"/>
        <c:axPos val="b"/>
        <c:numFmt formatCode="_(* #,##0_);_(* \(#,##0\);_(* &quot;-&quot;??_);_(@_)" sourceLinked="1"/>
        <c:majorTickMark val="out"/>
        <c:minorTickMark val="none"/>
        <c:tickLblPos val="nextTo"/>
        <c:crossAx val="15480499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'Max25% Attach'!$B$9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'Max25% Attach'!$B$10:$B$40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4372</c:v>
                </c:pt>
                <c:pt idx="10">
                  <c:v>9036</c:v>
                </c:pt>
                <c:pt idx="13">
                  <c:v>12318</c:v>
                </c:pt>
                <c:pt idx="16">
                  <c:v>15628</c:v>
                </c:pt>
                <c:pt idx="19">
                  <c:v>16102</c:v>
                </c:pt>
                <c:pt idx="22">
                  <c:v>13885</c:v>
                </c:pt>
                <c:pt idx="25">
                  <c:v>10407</c:v>
                </c:pt>
                <c:pt idx="28">
                  <c:v>4378</c:v>
                </c:pt>
              </c:numCache>
            </c:numRef>
          </c:val>
        </c:ser>
        <c:ser>
          <c:idx val="1"/>
          <c:order val="1"/>
          <c:tx>
            <c:strRef>
              <c:f>'Max25% Attach'!$C$9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'Max25% Attach'!$C$10:$C$40</c:f>
              <c:numCache>
                <c:formatCode>General</c:formatCode>
                <c:ptCount val="31"/>
                <c:pt idx="1">
                  <c:v>3532</c:v>
                </c:pt>
                <c:pt idx="4">
                  <c:v>7064</c:v>
                </c:pt>
                <c:pt idx="7">
                  <c:v>10598</c:v>
                </c:pt>
                <c:pt idx="10">
                  <c:v>10103</c:v>
                </c:pt>
                <c:pt idx="13">
                  <c:v>10505</c:v>
                </c:pt>
                <c:pt idx="16">
                  <c:v>12606</c:v>
                </c:pt>
                <c:pt idx="19">
                  <c:v>14706</c:v>
                </c:pt>
                <c:pt idx="22">
                  <c:v>16808</c:v>
                </c:pt>
                <c:pt idx="25">
                  <c:v>18909</c:v>
                </c:pt>
                <c:pt idx="28">
                  <c:v>20795</c:v>
                </c:pt>
              </c:numCache>
            </c:numRef>
          </c:val>
        </c:ser>
        <c:ser>
          <c:idx val="2"/>
          <c:order val="2"/>
          <c:tx>
            <c:strRef>
              <c:f>'Max25% Attach'!$D$9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'Max25% Attach'!$D$10:$D$40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347</c:v>
                </c:pt>
                <c:pt idx="19">
                  <c:v>780</c:v>
                </c:pt>
                <c:pt idx="22">
                  <c:v>1212</c:v>
                </c:pt>
                <c:pt idx="25">
                  <c:v>1645</c:v>
                </c:pt>
                <c:pt idx="28">
                  <c:v>2078</c:v>
                </c:pt>
              </c:numCache>
            </c:numRef>
          </c:val>
        </c:ser>
        <c:ser>
          <c:idx val="3"/>
          <c:order val="3"/>
          <c:tx>
            <c:strRef>
              <c:f>'Max25% Attach'!$E$9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'Max25% Attach'!$E$10:$E$40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559</c:v>
                </c:pt>
                <c:pt idx="10">
                  <c:v>3988</c:v>
                </c:pt>
                <c:pt idx="13">
                  <c:v>5156</c:v>
                </c:pt>
                <c:pt idx="16">
                  <c:v>6190</c:v>
                </c:pt>
                <c:pt idx="19">
                  <c:v>7223</c:v>
                </c:pt>
                <c:pt idx="22">
                  <c:v>8257</c:v>
                </c:pt>
                <c:pt idx="25">
                  <c:v>9291</c:v>
                </c:pt>
                <c:pt idx="28">
                  <c:v>10325</c:v>
                </c:pt>
              </c:numCache>
            </c:numRef>
          </c:val>
        </c:ser>
        <c:ser>
          <c:idx val="4"/>
          <c:order val="4"/>
          <c:tx>
            <c:strRef>
              <c:f>'Max25% Attach'!$F$9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'Max25% Attach'!$F$10:$F$40</c:f>
              <c:numCache>
                <c:formatCode>General</c:formatCode>
                <c:ptCount val="31"/>
                <c:pt idx="2">
                  <c:v>0</c:v>
                </c:pt>
                <c:pt idx="5">
                  <c:v>5092</c:v>
                </c:pt>
                <c:pt idx="8">
                  <c:v>23256</c:v>
                </c:pt>
                <c:pt idx="11">
                  <c:v>42576</c:v>
                </c:pt>
                <c:pt idx="14">
                  <c:v>64251</c:v>
                </c:pt>
                <c:pt idx="17">
                  <c:v>86099</c:v>
                </c:pt>
                <c:pt idx="20">
                  <c:v>109020</c:v>
                </c:pt>
                <c:pt idx="23">
                  <c:v>134698</c:v>
                </c:pt>
                <c:pt idx="26">
                  <c:v>161463</c:v>
                </c:pt>
                <c:pt idx="29">
                  <c:v>188105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5152384"/>
        <c:axId val="155153920"/>
      </c:barChart>
      <c:lineChart>
        <c:grouping val="standard"/>
        <c:varyColors val="0"/>
        <c:ser>
          <c:idx val="5"/>
          <c:order val="5"/>
          <c:tx>
            <c:strRef>
              <c:f>'Max25% Attach'!$I$32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'Max25% Attach'!$H$33:$H$42</c:f>
              <c:numCache>
                <c:formatCode>_(* #,##0_);_(* \(#,##0\);_(* "-"??_);_(@_)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'Max25% Attach'!$I$33:$I$42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65440"/>
        <c:axId val="155155456"/>
      </c:lineChart>
      <c:catAx>
        <c:axId val="155152384"/>
        <c:scaling>
          <c:orientation val="minMax"/>
        </c:scaling>
        <c:delete val="0"/>
        <c:axPos val="t"/>
        <c:majorTickMark val="none"/>
        <c:minorTickMark val="none"/>
        <c:tickLblPos val="none"/>
        <c:crossAx val="155153920"/>
        <c:crosses val="max"/>
        <c:auto val="1"/>
        <c:lblAlgn val="ctr"/>
        <c:lblOffset val="100"/>
        <c:noMultiLvlLbl val="0"/>
      </c:catAx>
      <c:valAx>
        <c:axId val="155153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152384"/>
        <c:crosses val="autoZero"/>
        <c:crossBetween val="between"/>
      </c:valAx>
      <c:valAx>
        <c:axId val="15515545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55165440"/>
        <c:crosses val="max"/>
        <c:crossBetween val="between"/>
      </c:valAx>
      <c:catAx>
        <c:axId val="155165440"/>
        <c:scaling>
          <c:orientation val="minMax"/>
        </c:scaling>
        <c:delete val="0"/>
        <c:axPos val="b"/>
        <c:numFmt formatCode="_(* #,##0_);_(* \(#,##0\);_(* &quot;-&quot;??_);_(@_)" sourceLinked="1"/>
        <c:majorTickMark val="out"/>
        <c:minorTickMark val="none"/>
        <c:tickLblPos val="nextTo"/>
        <c:crossAx val="15515545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Regular Taxes and Other Taxes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'Active+Max 50% attach'!$B$8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'Active+Max 50% attach'!$B$9:$B$39</c:f>
              <c:numCache>
                <c:formatCode>General</c:formatCode>
                <c:ptCount val="31"/>
                <c:pt idx="1">
                  <c:v>0</c:v>
                </c:pt>
                <c:pt idx="4">
                  <c:v>7395</c:v>
                </c:pt>
                <c:pt idx="7">
                  <c:v>7472</c:v>
                </c:pt>
                <c:pt idx="10">
                  <c:v>10550</c:v>
                </c:pt>
                <c:pt idx="13">
                  <c:v>11802</c:v>
                </c:pt>
                <c:pt idx="16">
                  <c:v>13497</c:v>
                </c:pt>
                <c:pt idx="19">
                  <c:v>7933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1"/>
          <c:order val="1"/>
          <c:tx>
            <c:strRef>
              <c:f>'Active+Max 50% attach'!$C$8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'Active+Max 50% attach'!$C$9:$C$39</c:f>
              <c:numCache>
                <c:formatCode>General</c:formatCode>
                <c:ptCount val="31"/>
                <c:pt idx="1">
                  <c:v>3532</c:v>
                </c:pt>
                <c:pt idx="4">
                  <c:v>5901</c:v>
                </c:pt>
                <c:pt idx="7">
                  <c:v>6303</c:v>
                </c:pt>
                <c:pt idx="10">
                  <c:v>8404</c:v>
                </c:pt>
                <c:pt idx="13">
                  <c:v>10505</c:v>
                </c:pt>
                <c:pt idx="16">
                  <c:v>12606</c:v>
                </c:pt>
                <c:pt idx="19">
                  <c:v>14706</c:v>
                </c:pt>
                <c:pt idx="22">
                  <c:v>16808</c:v>
                </c:pt>
                <c:pt idx="25">
                  <c:v>18909</c:v>
                </c:pt>
                <c:pt idx="28">
                  <c:v>20795</c:v>
                </c:pt>
              </c:numCache>
            </c:numRef>
          </c:val>
        </c:ser>
        <c:ser>
          <c:idx val="2"/>
          <c:order val="2"/>
          <c:tx>
            <c:strRef>
              <c:f>'Active+Max 50% attach'!$D$8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'Active+Max 50% attach'!$D$9:$D$39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381</c:v>
                </c:pt>
                <c:pt idx="13">
                  <c:v>1039</c:v>
                </c:pt>
                <c:pt idx="16">
                  <c:v>1697</c:v>
                </c:pt>
                <c:pt idx="19">
                  <c:v>2355</c:v>
                </c:pt>
                <c:pt idx="22">
                  <c:v>3012</c:v>
                </c:pt>
                <c:pt idx="25">
                  <c:v>3670</c:v>
                </c:pt>
                <c:pt idx="28">
                  <c:v>4328</c:v>
                </c:pt>
              </c:numCache>
            </c:numRef>
          </c:val>
        </c:ser>
        <c:ser>
          <c:idx val="3"/>
          <c:order val="3"/>
          <c:tx>
            <c:strRef>
              <c:f>'Active+Max 50% attach'!$E$8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'Active+Max 50% attach'!$E$9:$E$39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968</c:v>
                </c:pt>
                <c:pt idx="10">
                  <c:v>381</c:v>
                </c:pt>
                <c:pt idx="13">
                  <c:v>1618</c:v>
                </c:pt>
                <c:pt idx="16">
                  <c:v>1943</c:v>
                </c:pt>
                <c:pt idx="19">
                  <c:v>2268</c:v>
                </c:pt>
                <c:pt idx="22">
                  <c:v>2783</c:v>
                </c:pt>
                <c:pt idx="25">
                  <c:v>2918</c:v>
                </c:pt>
                <c:pt idx="28">
                  <c:v>3243</c:v>
                </c:pt>
              </c:numCache>
            </c:numRef>
          </c:val>
        </c:ser>
        <c:ser>
          <c:idx val="4"/>
          <c:order val="4"/>
          <c:tx>
            <c:strRef>
              <c:f>'Active+Max 50% attach'!$F$8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'Active+Max 50% attach'!$F$9:$F$39</c:f>
              <c:numCache>
                <c:formatCode>General</c:formatCode>
                <c:ptCount val="31"/>
                <c:pt idx="2">
                  <c:v>0</c:v>
                </c:pt>
                <c:pt idx="5">
                  <c:v>3746</c:v>
                </c:pt>
                <c:pt idx="8">
                  <c:v>33826</c:v>
                </c:pt>
                <c:pt idx="11">
                  <c:v>59945</c:v>
                </c:pt>
                <c:pt idx="14">
                  <c:v>88624</c:v>
                </c:pt>
                <c:pt idx="17">
                  <c:v>115422</c:v>
                </c:pt>
                <c:pt idx="20">
                  <c:v>147846</c:v>
                </c:pt>
                <c:pt idx="23">
                  <c:v>181098</c:v>
                </c:pt>
                <c:pt idx="26">
                  <c:v>212349</c:v>
                </c:pt>
                <c:pt idx="29">
                  <c:v>244645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3070336"/>
        <c:axId val="163071872"/>
      </c:barChart>
      <c:lineChart>
        <c:grouping val="standard"/>
        <c:varyColors val="0"/>
        <c:ser>
          <c:idx val="5"/>
          <c:order val="5"/>
          <c:tx>
            <c:strRef>
              <c:f>'Active+Max 50% attach'!$K$32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'Active+Max 50% attach'!$J$33:$J$42</c:f>
              <c:numCache>
                <c:formatCode>_(* #,##0_);_(* \(#,##0\);_(* "-"??_);_(@_)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'Active+Max 50% attach'!$K$33:$K$42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075200"/>
        <c:axId val="163073408"/>
      </c:lineChart>
      <c:catAx>
        <c:axId val="163070336"/>
        <c:scaling>
          <c:orientation val="minMax"/>
        </c:scaling>
        <c:delete val="0"/>
        <c:axPos val="t"/>
        <c:majorTickMark val="none"/>
        <c:minorTickMark val="none"/>
        <c:tickLblPos val="none"/>
        <c:crossAx val="163071872"/>
        <c:crosses val="max"/>
        <c:auto val="1"/>
        <c:lblAlgn val="ctr"/>
        <c:lblOffset val="100"/>
        <c:noMultiLvlLbl val="0"/>
      </c:catAx>
      <c:valAx>
        <c:axId val="163071872"/>
        <c:scaling>
          <c:orientation val="minMax"/>
          <c:max val="25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3070336"/>
        <c:crosses val="autoZero"/>
        <c:crossBetween val="midCat"/>
      </c:valAx>
      <c:valAx>
        <c:axId val="16307340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63075200"/>
        <c:crosses val="max"/>
        <c:crossBetween val="between"/>
      </c:valAx>
      <c:catAx>
        <c:axId val="163075200"/>
        <c:scaling>
          <c:orientation val="minMax"/>
        </c:scaling>
        <c:delete val="0"/>
        <c:axPos val="b"/>
        <c:numFmt formatCode="_(* #,##0_);_(* \(#,##0\);_(* &quot;-&quot;??_);_(@_)" sourceLinked="1"/>
        <c:majorTickMark val="out"/>
        <c:minorTickMark val="none"/>
        <c:tickLblPos val="nextTo"/>
        <c:crossAx val="163073408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'25%Tax Analysis Attach'!$B$1</c:f>
              <c:strCache>
                <c:ptCount val="1"/>
                <c:pt idx="0">
                  <c:v>Tax-exempt interest</c:v>
                </c:pt>
              </c:strCache>
            </c:strRef>
          </c:tx>
          <c:invertIfNegative val="0"/>
          <c:val>
            <c:numRef>
              <c:f>'25%Tax Analysis Attach'!$B$2:$B$32</c:f>
              <c:numCache>
                <c:formatCode>#,##0_);\(#,##0\)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1"/>
          <c:order val="1"/>
          <c:tx>
            <c:strRef>
              <c:f>'25%Tax Analysis Attach'!$C$1</c:f>
              <c:strCache>
                <c:ptCount val="1"/>
                <c:pt idx="0">
                  <c:v>Gross Income</c:v>
                </c:pt>
              </c:strCache>
            </c:strRef>
          </c:tx>
          <c:invertIfNegative val="0"/>
          <c:val>
            <c:numRef>
              <c:f>'25%Tax Analysis Attach'!$C$2:$C$32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2"/>
          <c:order val="2"/>
          <c:tx>
            <c:strRef>
              <c:f>'25%Tax Analysis Attach'!$D$1</c:f>
              <c:strCache>
                <c:ptCount val="1"/>
                <c:pt idx="0">
                  <c:v>For AGI deductions</c:v>
                </c:pt>
              </c:strCache>
            </c:strRef>
          </c:tx>
          <c:invertIfNegative val="0"/>
          <c:val>
            <c:numRef>
              <c:f>'25%Tax Analysis Attach'!$D$2:$D$32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3"/>
          <c:order val="3"/>
          <c:tx>
            <c:strRef>
              <c:f>'25%Tax Analysis Attach'!$E$1</c:f>
              <c:strCache>
                <c:ptCount val="1"/>
                <c:pt idx="0">
                  <c:v>A.G.I</c:v>
                </c:pt>
              </c:strCache>
            </c:strRef>
          </c:tx>
          <c:invertIfNegative val="0"/>
          <c:val>
            <c:numRef>
              <c:f>'25%Tax Analysis Attach'!$E$2:$E$32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4"/>
          <c:order val="4"/>
          <c:tx>
            <c:strRef>
              <c:f>'25%Tax Analysis Attach'!$F$1</c:f>
              <c:strCache>
                <c:ptCount val="1"/>
                <c:pt idx="0">
                  <c:v>Itemized deductions</c:v>
                </c:pt>
              </c:strCache>
            </c:strRef>
          </c:tx>
          <c:invertIfNegative val="0"/>
          <c:val>
            <c:numRef>
              <c:f>'25%Tax Analysis Attach'!$F$2:$F$32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5"/>
          <c:order val="5"/>
          <c:tx>
            <c:strRef>
              <c:f>'25%Tax Analysis Attach'!$G$1</c:f>
              <c:strCache>
                <c:ptCount val="1"/>
                <c:pt idx="0">
                  <c:v>Exemptions</c:v>
                </c:pt>
              </c:strCache>
            </c:strRef>
          </c:tx>
          <c:invertIfNegative val="0"/>
          <c:val>
            <c:numRef>
              <c:f>'25%Tax Analysis Attach'!$G$2:$G$32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6"/>
          <c:order val="6"/>
          <c:tx>
            <c:strRef>
              <c:f>'25%Tax Analysis Attach'!$H$1</c:f>
              <c:strCache>
                <c:ptCount val="1"/>
                <c:pt idx="0">
                  <c:v>Taxable income </c:v>
                </c:pt>
              </c:strCache>
            </c:strRef>
          </c:tx>
          <c:invertIfNegative val="0"/>
          <c:val>
            <c:numRef>
              <c:f>'25%Tax Analysis Attach'!$H$2:$H$32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7"/>
          <c:order val="7"/>
          <c:tx>
            <c:strRef>
              <c:f>'25%Tax Analysis Attach'!$I$1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'25%Tax Analysis Attach'!$I$2:$I$32</c:f>
              <c:numCache>
                <c:formatCode>General</c:formatCode>
                <c:ptCount val="31"/>
                <c:pt idx="2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4" formatCode="_(* #,##0_);_(* \(#,##0\);_(* &quot;-&quot;??_);_(@_)">
                  <c:v>0</c:v>
                </c:pt>
                <c:pt idx="17" formatCode="_(* #,##0_);_(* \(#,##0\);_(* &quot;-&quot;??_);_(@_)">
                  <c:v>0</c:v>
                </c:pt>
                <c:pt idx="20" formatCode="_(* #,##0_);_(* \(#,##0\);_(* &quot;-&quot;??_);_(@_)">
                  <c:v>0</c:v>
                </c:pt>
                <c:pt idx="23" formatCode="_(* #,##0_);_(* \(#,##0\);_(* &quot;-&quot;??_);_(@_)">
                  <c:v>0</c:v>
                </c:pt>
                <c:pt idx="26" formatCode="_(* #,##0_);_(* \(#,##0\);_(* &quot;-&quot;??_);_(@_)">
                  <c:v>0</c:v>
                </c:pt>
                <c:pt idx="29" formatCode="_(* #,##0_);_(* \(#,##0\);_(* &quot;-&quot;??_);_(@_)">
                  <c:v>0</c:v>
                </c:pt>
              </c:numCache>
            </c:numRef>
          </c:val>
        </c:ser>
        <c:ser>
          <c:idx val="8"/>
          <c:order val="8"/>
          <c:tx>
            <c:strRef>
              <c:f>'25%Tax Analysis Attach'!$J$1</c:f>
              <c:strCache>
                <c:ptCount val="1"/>
                <c:pt idx="0">
                  <c:v>Alternative Minimum Tax</c:v>
                </c:pt>
              </c:strCache>
            </c:strRef>
          </c:tx>
          <c:invertIfNegative val="0"/>
          <c:val>
            <c:numRef>
              <c:f>'25%Tax Analysis Attach'!$J$2:$J$32</c:f>
              <c:numCache>
                <c:formatCode>General</c:formatCode>
                <c:ptCount val="31"/>
                <c:pt idx="2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4" formatCode="_(* #,##0_);_(* \(#,##0\);_(* &quot;-&quot;??_);_(@_)">
                  <c:v>0</c:v>
                </c:pt>
                <c:pt idx="17" formatCode="_(* #,##0_);_(* \(#,##0\);_(* &quot;-&quot;??_);_(@_)">
                  <c:v>0</c:v>
                </c:pt>
                <c:pt idx="20" formatCode="_(* #,##0_);_(* \(#,##0\);_(* &quot;-&quot;??_);_(@_)">
                  <c:v>0</c:v>
                </c:pt>
                <c:pt idx="23" formatCode="_(* #,##0_);_(* \(#,##0\);_(* &quot;-&quot;??_);_(@_)">
                  <c:v>0</c:v>
                </c:pt>
                <c:pt idx="26" formatCode="_(* #,##0_);_(* \(#,##0\);_(* &quot;-&quot;??_);_(@_)">
                  <c:v>0</c:v>
                </c:pt>
                <c:pt idx="29" formatCode="_(* #,##0_);_(* \(#,##0\);_(* &quot;-&quot;??_);_(@_)">
                  <c:v>0</c:v>
                </c:pt>
              </c:numCache>
            </c:numRef>
          </c:val>
        </c:ser>
        <c:ser>
          <c:idx val="9"/>
          <c:order val="9"/>
          <c:tx>
            <c:strRef>
              <c:f>'25%Tax Analysis Attach'!$K$1</c:f>
              <c:strCache>
                <c:ptCount val="1"/>
                <c:pt idx="0">
                  <c:v>Self-empoyment Tax</c:v>
                </c:pt>
              </c:strCache>
            </c:strRef>
          </c:tx>
          <c:invertIfNegative val="0"/>
          <c:val>
            <c:numRef>
              <c:f>'25%Tax Analysis Attach'!$K$2:$K$32</c:f>
              <c:numCache>
                <c:formatCode>General</c:formatCode>
                <c:ptCount val="31"/>
                <c:pt idx="2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4" formatCode="_(* #,##0_);_(* \(#,##0\);_(* &quot;-&quot;??_);_(@_)">
                  <c:v>0</c:v>
                </c:pt>
                <c:pt idx="17" formatCode="_(* #,##0_);_(* \(#,##0\);_(* &quot;-&quot;??_);_(@_)">
                  <c:v>0</c:v>
                </c:pt>
                <c:pt idx="20" formatCode="#,##0">
                  <c:v>0</c:v>
                </c:pt>
                <c:pt idx="23" formatCode="_(* #,##0_);_(* \(#,##0\);_(* &quot;-&quot;??_);_(@_)">
                  <c:v>0</c:v>
                </c:pt>
                <c:pt idx="26" formatCode="#,##0">
                  <c:v>0</c:v>
                </c:pt>
                <c:pt idx="29" formatCode="_(* #,##0_);_(* \(#,##0\);_(* &quot;-&quot;??_);_(@_)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'25%Tax Analysis Attach'!$L$1</c:f>
              <c:strCache>
                <c:ptCount val="1"/>
                <c:pt idx="0">
                  <c:v>Additional Medicare Tax</c:v>
                </c:pt>
              </c:strCache>
            </c:strRef>
          </c:tx>
          <c:invertIfNegative val="0"/>
          <c:val>
            <c:numRef>
              <c:f>'25%Tax Analysis Attach'!$L$2:$L$32</c:f>
              <c:numCache>
                <c:formatCode>General</c:formatCode>
                <c:ptCount val="31"/>
                <c:pt idx="2" formatCode="_(* #,##0.0_);_(* \(#,##0.0\);_(* &quot;-&quot;??_);_(@_)">
                  <c:v>0</c:v>
                </c:pt>
                <c:pt idx="5" formatCode="_(* #,##0.0_);_(* \(#,##0.0\);_(* &quot;-&quot;??_);_(@_)">
                  <c:v>0</c:v>
                </c:pt>
                <c:pt idx="8" formatCode="_(* #,##0.0_);_(* \(#,##0.0\);_(* &quot;-&quot;??_);_(@_)">
                  <c:v>0</c:v>
                </c:pt>
                <c:pt idx="11" formatCode="_(* #,##0.0_);_(* \(#,##0.0\);_(* &quot;-&quot;??_);_(@_)">
                  <c:v>0</c:v>
                </c:pt>
                <c:pt idx="14" formatCode="_(* #,##0.0_);_(* \(#,##0.0\);_(* &quot;-&quot;??_);_(@_)">
                  <c:v>0</c:v>
                </c:pt>
                <c:pt idx="17" formatCode="_(* #,##0.0_);_(* \(#,##0.0\);_(* &quot;-&quot;??_);_(@_)">
                  <c:v>0</c:v>
                </c:pt>
                <c:pt idx="20" formatCode="_(* #,##0.0_);_(* \(#,##0.0\);_(* &quot;-&quot;??_);_(@_)">
                  <c:v>0</c:v>
                </c:pt>
                <c:pt idx="23" formatCode="_(* #,##0_);_(* \(#,##0\);_(* &quot;-&quot;??_);_(@_)">
                  <c:v>0</c:v>
                </c:pt>
                <c:pt idx="26" formatCode="#,##0">
                  <c:v>0</c:v>
                </c:pt>
                <c:pt idx="29" formatCode="_(* #,##0_);_(* \(#,##0\);_(* &quot;-&quot;??_);_(@_)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'25%Tax Analysis Attach'!$M$1</c:f>
              <c:strCache>
                <c:ptCount val="1"/>
                <c:pt idx="0">
                  <c:v>Net Investment Income Tax</c:v>
                </c:pt>
              </c:strCache>
            </c:strRef>
          </c:tx>
          <c:invertIfNegative val="0"/>
          <c:val>
            <c:numRef>
              <c:f>'25%Tax Analysis Attach'!$M$2:$M$32</c:f>
              <c:numCache>
                <c:formatCode>General</c:formatCode>
                <c:ptCount val="31"/>
                <c:pt idx="2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4" formatCode="_(* #,##0_);_(* \(#,##0\);_(* &quot;-&quot;??_);_(@_)">
                  <c:v>0</c:v>
                </c:pt>
                <c:pt idx="17" formatCode="_(* #,##0_);_(* \(#,##0\);_(* &quot;-&quot;??_);_(@_)">
                  <c:v>0</c:v>
                </c:pt>
                <c:pt idx="20" formatCode="#,##0">
                  <c:v>0</c:v>
                </c:pt>
                <c:pt idx="23" formatCode="_(* #,##0_);_(* \(#,##0\);_(* &quot;-&quot;??_);_(@_)">
                  <c:v>0</c:v>
                </c:pt>
                <c:pt idx="26" formatCode="#,##0">
                  <c:v>0</c:v>
                </c:pt>
                <c:pt idx="29" formatCode="_(* #,##0_);_(* \(#,##0\);_(* &quot;-&quot;??_);_(@_)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3266944"/>
        <c:axId val="163268480"/>
      </c:barChart>
      <c:lineChart>
        <c:grouping val="standard"/>
        <c:varyColors val="0"/>
        <c:ser>
          <c:idx val="12"/>
          <c:order val="12"/>
          <c:tx>
            <c:strRef>
              <c:f>'25%Tax Analysis Attach'!$B$40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'25%Tax Analysis Attach'!$A$41:$A$50</c:f>
              <c:numCache>
                <c:formatCode>"$"#,##0_);\("$"#,##0\)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'25%Tax Analysis Attach'!$B$41:$B$50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75904"/>
        <c:axId val="163270016"/>
      </c:lineChart>
      <c:catAx>
        <c:axId val="163266944"/>
        <c:scaling>
          <c:orientation val="minMax"/>
        </c:scaling>
        <c:delete val="0"/>
        <c:axPos val="t"/>
        <c:majorTickMark val="none"/>
        <c:minorTickMark val="none"/>
        <c:tickLblPos val="none"/>
        <c:crossAx val="163268480"/>
        <c:crosses val="max"/>
        <c:auto val="1"/>
        <c:lblAlgn val="ctr"/>
        <c:lblOffset val="100"/>
        <c:noMultiLvlLbl val="0"/>
      </c:catAx>
      <c:valAx>
        <c:axId val="163268480"/>
        <c:scaling>
          <c:orientation val="minMax"/>
          <c:max val="30000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3266944"/>
        <c:crosses val="autoZero"/>
        <c:crossBetween val="midCat"/>
        <c:majorUnit val="350000"/>
      </c:valAx>
      <c:valAx>
        <c:axId val="16327001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63275904"/>
        <c:crosses val="max"/>
        <c:crossBetween val="between"/>
      </c:valAx>
      <c:catAx>
        <c:axId val="163275904"/>
        <c:scaling>
          <c:orientation val="minMax"/>
        </c:scaling>
        <c:delete val="0"/>
        <c:axPos val="b"/>
        <c:numFmt formatCode="&quot;$&quot;#,##0_);\(&quot;$&quot;#,##0\)" sourceLinked="1"/>
        <c:majorTickMark val="out"/>
        <c:minorTickMark val="none"/>
        <c:tickLblPos val="nextTo"/>
        <c:crossAx val="16327001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12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257174</xdr:colOff>
      <xdr:row>12</xdr:row>
      <xdr:rowOff>33336</xdr:rowOff>
    </xdr:from>
    <xdr:to>
      <xdr:col>13</xdr:col>
      <xdr:colOff>161925</xdr:colOff>
      <xdr:row>24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442912</xdr:colOff>
      <xdr:row>17</xdr:row>
      <xdr:rowOff>95250</xdr:rowOff>
    </xdr:from>
    <xdr:to>
      <xdr:col>14</xdr:col>
      <xdr:colOff>328612</xdr:colOff>
      <xdr:row>31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14</xdr:row>
      <xdr:rowOff>71437</xdr:rowOff>
    </xdr:from>
    <xdr:to>
      <xdr:col>14</xdr:col>
      <xdr:colOff>323850</xdr:colOff>
      <xdr:row>28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366712</xdr:colOff>
      <xdr:row>12</xdr:row>
      <xdr:rowOff>161925</xdr:rowOff>
    </xdr:from>
    <xdr:to>
      <xdr:col>14</xdr:col>
      <xdr:colOff>514350</xdr:colOff>
      <xdr:row>29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552450</xdr:colOff>
      <xdr:row>33</xdr:row>
      <xdr:rowOff>23811</xdr:rowOff>
    </xdr:from>
    <xdr:to>
      <xdr:col>11</xdr:col>
      <xdr:colOff>609600</xdr:colOff>
      <xdr:row>54</xdr:row>
      <xdr:rowOff>142875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L40"/>
  <sheetViews>
    <sheetView topLeftCell="A6" workbookViewId="0">
      <selection activeCell="H30" sqref="H30:I40"/>
    </sheetView>
  </sheetViews>
  <sheetFormatPr defaultRowHeight="15" x14ac:dyDescent="0.25"/>
  <cols>
    <col min="1" max="1" width="25.28515625" bestFit="1" customWidth="1"/>
    <col min="2" max="7" width="10.28515625" bestFit="1" customWidth="1"/>
    <col min="8" max="8" width="11.5703125" bestFit="1" customWidth="1"/>
    <col min="9" max="10" width="10.28515625" bestFit="1" customWidth="1"/>
    <col min="11" max="11" width="12" bestFit="1" customWidth="1"/>
    <col min="12" max="12" width="9.85546875" bestFit="1" customWidth="1"/>
  </cols>
  <sheetData>
    <row r="1" spans="1:12" s="17" customFormat="1" ht="18.95" customHeight="1" x14ac:dyDescent="0.25">
      <c r="A1" s="22" t="s">
        <v>32</v>
      </c>
      <c r="B1" s="33">
        <v>100000</v>
      </c>
      <c r="C1" s="32">
        <v>200000</v>
      </c>
      <c r="D1" s="31">
        <v>300000</v>
      </c>
      <c r="E1" s="32">
        <v>400000</v>
      </c>
      <c r="F1" s="33">
        <v>500000</v>
      </c>
      <c r="G1" s="32">
        <v>600000</v>
      </c>
      <c r="H1" s="33">
        <v>700000</v>
      </c>
      <c r="I1" s="32">
        <v>800000</v>
      </c>
      <c r="J1" s="33">
        <v>900000</v>
      </c>
      <c r="K1" s="32">
        <v>1000000</v>
      </c>
    </row>
    <row r="2" spans="1:12" s="17" customFormat="1" ht="18.95" customHeight="1" x14ac:dyDescent="0.25">
      <c r="A2" s="28" t="s">
        <v>40</v>
      </c>
      <c r="B2" s="24">
        <v>0</v>
      </c>
      <c r="C2" s="19">
        <v>5402</v>
      </c>
      <c r="D2" s="24">
        <v>23714</v>
      </c>
      <c r="E2" s="19">
        <v>43176</v>
      </c>
      <c r="F2" s="26">
        <v>64994</v>
      </c>
      <c r="G2" s="19">
        <v>86988</v>
      </c>
      <c r="H2" s="34">
        <v>110399</v>
      </c>
      <c r="I2" s="19">
        <v>136272</v>
      </c>
      <c r="J2" s="34">
        <v>163231</v>
      </c>
      <c r="K2" s="19">
        <v>190067</v>
      </c>
      <c r="L2" s="49"/>
    </row>
    <row r="3" spans="1:12" s="17" customFormat="1" ht="18.95" customHeight="1" x14ac:dyDescent="0.25">
      <c r="A3" s="28" t="s">
        <v>44</v>
      </c>
      <c r="B3" s="24">
        <v>0</v>
      </c>
      <c r="C3" s="19">
        <v>0</v>
      </c>
      <c r="D3" s="24">
        <v>4570</v>
      </c>
      <c r="E3" s="19">
        <v>9296</v>
      </c>
      <c r="F3" s="26">
        <v>12665</v>
      </c>
      <c r="G3" s="19">
        <v>16043</v>
      </c>
      <c r="H3" s="34">
        <v>16102</v>
      </c>
      <c r="I3" s="19">
        <v>13885</v>
      </c>
      <c r="J3" s="34">
        <v>10407</v>
      </c>
      <c r="K3" s="19">
        <v>4378</v>
      </c>
      <c r="L3" s="49"/>
    </row>
    <row r="4" spans="1:12" s="17" customFormat="1" ht="18.95" customHeight="1" x14ac:dyDescent="0.25">
      <c r="A4" s="28" t="s">
        <v>45</v>
      </c>
      <c r="B4" s="24">
        <v>3532</v>
      </c>
      <c r="C4" s="19">
        <v>7064</v>
      </c>
      <c r="D4" s="24">
        <v>10598</v>
      </c>
      <c r="E4" s="19">
        <v>10103</v>
      </c>
      <c r="F4" s="26">
        <v>10505</v>
      </c>
      <c r="G4" s="19">
        <v>12606</v>
      </c>
      <c r="H4" s="34">
        <v>14706</v>
      </c>
      <c r="I4" s="19">
        <v>16808</v>
      </c>
      <c r="J4" s="34">
        <v>18909</v>
      </c>
      <c r="K4" s="19">
        <v>20795</v>
      </c>
      <c r="L4" s="49"/>
    </row>
    <row r="5" spans="1:12" s="17" customFormat="1" ht="18.95" customHeight="1" x14ac:dyDescent="0.25">
      <c r="A5" s="30" t="s">
        <v>46</v>
      </c>
      <c r="B5" s="24">
        <v>0</v>
      </c>
      <c r="C5" s="19">
        <v>0</v>
      </c>
      <c r="D5" s="24">
        <v>0</v>
      </c>
      <c r="E5" s="19">
        <v>0</v>
      </c>
      <c r="F5" s="26">
        <v>0</v>
      </c>
      <c r="G5" s="19">
        <v>347</v>
      </c>
      <c r="H5" s="34">
        <v>780</v>
      </c>
      <c r="I5" s="19">
        <v>1212</v>
      </c>
      <c r="J5" s="34">
        <v>1645</v>
      </c>
      <c r="K5" s="19">
        <v>2078</v>
      </c>
      <c r="L5" s="49"/>
    </row>
    <row r="6" spans="1:12" s="17" customFormat="1" ht="15.75" x14ac:dyDescent="0.25">
      <c r="A6" s="30" t="s">
        <v>47</v>
      </c>
      <c r="B6" s="24">
        <v>0</v>
      </c>
      <c r="C6" s="19">
        <v>0</v>
      </c>
      <c r="D6" s="24">
        <v>559</v>
      </c>
      <c r="E6" s="19">
        <v>3988</v>
      </c>
      <c r="F6" s="26">
        <v>5344</v>
      </c>
      <c r="G6" s="19">
        <v>6415</v>
      </c>
      <c r="H6" s="34">
        <v>7485</v>
      </c>
      <c r="I6" s="19">
        <v>8556</v>
      </c>
      <c r="J6" s="34">
        <v>9627</v>
      </c>
      <c r="K6" s="19">
        <v>10697</v>
      </c>
      <c r="L6" s="49"/>
    </row>
    <row r="7" spans="1:12" s="17" customFormat="1" ht="16.5" thickBot="1" x14ac:dyDescent="0.3">
      <c r="A7" s="29" t="s">
        <v>48</v>
      </c>
      <c r="B7" s="25">
        <f t="shared" ref="B7:K7" si="0">SUM(B2:B6)</f>
        <v>3532</v>
      </c>
      <c r="C7" s="20">
        <f t="shared" si="0"/>
        <v>12466</v>
      </c>
      <c r="D7" s="25">
        <f t="shared" si="0"/>
        <v>39441</v>
      </c>
      <c r="E7" s="20">
        <f t="shared" si="0"/>
        <v>66563</v>
      </c>
      <c r="F7" s="27">
        <f t="shared" si="0"/>
        <v>93508</v>
      </c>
      <c r="G7" s="20">
        <f t="shared" si="0"/>
        <v>122399</v>
      </c>
      <c r="H7" s="25">
        <f t="shared" si="0"/>
        <v>149472</v>
      </c>
      <c r="I7" s="20">
        <f t="shared" si="0"/>
        <v>176733</v>
      </c>
      <c r="J7" s="25">
        <f t="shared" si="0"/>
        <v>203819</v>
      </c>
      <c r="K7" s="20">
        <f t="shared" si="0"/>
        <v>228015</v>
      </c>
    </row>
    <row r="8" spans="1:12" ht="15.75" thickTop="1" x14ac:dyDescent="0.25"/>
    <row r="9" spans="1:12" ht="15.75" x14ac:dyDescent="0.25">
      <c r="B9" s="28" t="s">
        <v>44</v>
      </c>
      <c r="C9" s="28" t="s">
        <v>45</v>
      </c>
      <c r="D9" s="30" t="s">
        <v>46</v>
      </c>
      <c r="E9" s="30" t="s">
        <v>47</v>
      </c>
      <c r="F9" s="28" t="s">
        <v>40</v>
      </c>
    </row>
    <row r="10" spans="1:12" ht="15.75" x14ac:dyDescent="0.25">
      <c r="B10" s="28"/>
      <c r="C10" s="28"/>
      <c r="D10" s="30"/>
      <c r="E10" s="30"/>
      <c r="F10" s="28"/>
    </row>
    <row r="11" spans="1:12" x14ac:dyDescent="0.25">
      <c r="A11" s="60">
        <v>100000</v>
      </c>
      <c r="B11">
        <v>0</v>
      </c>
      <c r="C11">
        <v>3532</v>
      </c>
      <c r="D11">
        <v>0</v>
      </c>
      <c r="E11">
        <v>0</v>
      </c>
    </row>
    <row r="12" spans="1:12" x14ac:dyDescent="0.25">
      <c r="A12" s="60"/>
      <c r="F12">
        <v>0</v>
      </c>
    </row>
    <row r="13" spans="1:12" x14ac:dyDescent="0.25">
      <c r="A13" s="60"/>
    </row>
    <row r="14" spans="1:12" x14ac:dyDescent="0.25">
      <c r="A14" s="60">
        <v>200000</v>
      </c>
      <c r="B14">
        <v>0</v>
      </c>
      <c r="C14">
        <v>7064</v>
      </c>
      <c r="D14">
        <v>0</v>
      </c>
      <c r="E14">
        <v>0</v>
      </c>
    </row>
    <row r="15" spans="1:12" x14ac:dyDescent="0.25">
      <c r="A15" s="60"/>
      <c r="F15">
        <v>5402</v>
      </c>
    </row>
    <row r="16" spans="1:12" x14ac:dyDescent="0.25">
      <c r="A16" s="60"/>
    </row>
    <row r="17" spans="1:9" x14ac:dyDescent="0.25">
      <c r="A17" s="60">
        <v>300000</v>
      </c>
      <c r="B17">
        <v>4570</v>
      </c>
      <c r="C17">
        <v>10598</v>
      </c>
      <c r="D17">
        <v>0</v>
      </c>
      <c r="E17">
        <v>559</v>
      </c>
    </row>
    <row r="18" spans="1:9" x14ac:dyDescent="0.25">
      <c r="A18" s="60"/>
      <c r="F18">
        <v>23714</v>
      </c>
    </row>
    <row r="19" spans="1:9" x14ac:dyDescent="0.25">
      <c r="A19" s="60"/>
    </row>
    <row r="20" spans="1:9" x14ac:dyDescent="0.25">
      <c r="A20" s="60">
        <v>400000</v>
      </c>
      <c r="B20">
        <v>9296</v>
      </c>
      <c r="C20">
        <v>10103</v>
      </c>
      <c r="D20">
        <v>0</v>
      </c>
      <c r="E20">
        <v>3988</v>
      </c>
    </row>
    <row r="21" spans="1:9" x14ac:dyDescent="0.25">
      <c r="A21" s="60"/>
      <c r="F21">
        <v>43176</v>
      </c>
    </row>
    <row r="22" spans="1:9" x14ac:dyDescent="0.25">
      <c r="A22" s="60"/>
    </row>
    <row r="23" spans="1:9" x14ac:dyDescent="0.25">
      <c r="A23" s="60">
        <v>500000</v>
      </c>
      <c r="B23">
        <v>12665</v>
      </c>
      <c r="C23">
        <v>10505</v>
      </c>
      <c r="D23">
        <v>0</v>
      </c>
      <c r="E23">
        <v>5344</v>
      </c>
    </row>
    <row r="24" spans="1:9" x14ac:dyDescent="0.25">
      <c r="A24" s="60"/>
      <c r="F24">
        <v>64994</v>
      </c>
    </row>
    <row r="25" spans="1:9" x14ac:dyDescent="0.25">
      <c r="A25" s="60"/>
    </row>
    <row r="26" spans="1:9" x14ac:dyDescent="0.25">
      <c r="A26" s="60">
        <v>600000</v>
      </c>
      <c r="B26">
        <v>16043</v>
      </c>
      <c r="C26">
        <v>12606</v>
      </c>
      <c r="D26">
        <v>347</v>
      </c>
      <c r="E26">
        <v>6415</v>
      </c>
    </row>
    <row r="27" spans="1:9" x14ac:dyDescent="0.25">
      <c r="A27" s="60"/>
      <c r="F27">
        <v>86988</v>
      </c>
    </row>
    <row r="28" spans="1:9" x14ac:dyDescent="0.25">
      <c r="A28" s="60"/>
    </row>
    <row r="29" spans="1:9" x14ac:dyDescent="0.25">
      <c r="A29" s="60">
        <v>700000</v>
      </c>
      <c r="B29">
        <v>16102</v>
      </c>
      <c r="C29">
        <v>14706</v>
      </c>
      <c r="D29">
        <v>780</v>
      </c>
      <c r="E29">
        <v>7485</v>
      </c>
    </row>
    <row r="30" spans="1:9" x14ac:dyDescent="0.25">
      <c r="A30" s="60"/>
      <c r="F30">
        <v>110399</v>
      </c>
      <c r="I30" t="s">
        <v>54</v>
      </c>
    </row>
    <row r="31" spans="1:9" x14ac:dyDescent="0.25">
      <c r="A31" s="60"/>
      <c r="H31" s="60">
        <v>100000</v>
      </c>
    </row>
    <row r="32" spans="1:9" x14ac:dyDescent="0.25">
      <c r="A32" s="60">
        <v>800000</v>
      </c>
      <c r="B32">
        <v>13885</v>
      </c>
      <c r="C32">
        <v>16808</v>
      </c>
      <c r="D32">
        <v>1212</v>
      </c>
      <c r="E32">
        <v>8556</v>
      </c>
      <c r="H32" s="60">
        <v>200000</v>
      </c>
    </row>
    <row r="33" spans="1:8" x14ac:dyDescent="0.25">
      <c r="A33" s="60"/>
      <c r="F33">
        <v>136272</v>
      </c>
      <c r="H33" s="60">
        <v>300000</v>
      </c>
    </row>
    <row r="34" spans="1:8" x14ac:dyDescent="0.25">
      <c r="A34" s="60"/>
      <c r="H34" s="60">
        <v>400000</v>
      </c>
    </row>
    <row r="35" spans="1:8" x14ac:dyDescent="0.25">
      <c r="A35" s="60">
        <v>900000</v>
      </c>
      <c r="B35">
        <v>10407</v>
      </c>
      <c r="C35">
        <v>18909</v>
      </c>
      <c r="D35">
        <v>1645</v>
      </c>
      <c r="E35">
        <v>9627</v>
      </c>
      <c r="H35" s="60">
        <v>500000</v>
      </c>
    </row>
    <row r="36" spans="1:8" x14ac:dyDescent="0.25">
      <c r="A36" s="60"/>
      <c r="F36">
        <v>163231</v>
      </c>
      <c r="H36" s="60">
        <v>600000</v>
      </c>
    </row>
    <row r="37" spans="1:8" x14ac:dyDescent="0.25">
      <c r="A37" s="60"/>
      <c r="H37" s="60">
        <v>700000</v>
      </c>
    </row>
    <row r="38" spans="1:8" x14ac:dyDescent="0.25">
      <c r="A38" s="60">
        <v>1000000</v>
      </c>
      <c r="B38">
        <v>4378</v>
      </c>
      <c r="C38">
        <v>20795</v>
      </c>
      <c r="D38">
        <v>2078</v>
      </c>
      <c r="E38">
        <v>10697</v>
      </c>
      <c r="H38" s="60">
        <v>800000</v>
      </c>
    </row>
    <row r="39" spans="1:8" x14ac:dyDescent="0.25">
      <c r="F39">
        <v>190067</v>
      </c>
      <c r="H39" s="60">
        <v>900000</v>
      </c>
    </row>
    <row r="40" spans="1:8" x14ac:dyDescent="0.25">
      <c r="H40" s="60">
        <v>1000000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L44"/>
  <sheetViews>
    <sheetView topLeftCell="A12" workbookViewId="0">
      <selection activeCell="K37" sqref="K37"/>
    </sheetView>
  </sheetViews>
  <sheetFormatPr defaultRowHeight="15" x14ac:dyDescent="0.25"/>
  <cols>
    <col min="1" max="1" width="12" customWidth="1"/>
    <col min="2" max="7" width="10.28515625" bestFit="1" customWidth="1"/>
    <col min="8" max="8" width="11.5703125" bestFit="1" customWidth="1"/>
    <col min="9" max="10" width="10.28515625" bestFit="1" customWidth="1"/>
    <col min="11" max="11" width="12" bestFit="1" customWidth="1"/>
  </cols>
  <sheetData>
    <row r="1" spans="1:12" ht="15.75" x14ac:dyDescent="0.25">
      <c r="A1" s="22" t="s">
        <v>32</v>
      </c>
      <c r="B1" s="33">
        <v>100000</v>
      </c>
      <c r="C1" s="32">
        <v>200000</v>
      </c>
      <c r="D1" s="31">
        <v>300000</v>
      </c>
      <c r="E1" s="32">
        <v>400000</v>
      </c>
      <c r="F1" s="33">
        <v>500000</v>
      </c>
      <c r="G1" s="32">
        <v>600000</v>
      </c>
      <c r="H1" s="33">
        <v>700000</v>
      </c>
      <c r="I1" s="32">
        <v>800000</v>
      </c>
      <c r="J1" s="33">
        <v>900000</v>
      </c>
      <c r="K1" s="32">
        <v>1000000</v>
      </c>
    </row>
    <row r="2" spans="1:12" ht="15.75" x14ac:dyDescent="0.25">
      <c r="A2" s="28" t="s">
        <v>40</v>
      </c>
      <c r="B2" s="24">
        <v>0</v>
      </c>
      <c r="C2" s="19">
        <v>5402</v>
      </c>
      <c r="D2" s="24">
        <v>23714</v>
      </c>
      <c r="E2" s="19">
        <v>43176</v>
      </c>
      <c r="F2" s="26">
        <v>64994</v>
      </c>
      <c r="G2" s="19">
        <v>86988</v>
      </c>
      <c r="H2" s="34">
        <v>110399</v>
      </c>
      <c r="I2" s="19">
        <v>136272</v>
      </c>
      <c r="J2" s="34">
        <v>163231</v>
      </c>
      <c r="K2" s="19">
        <v>190067</v>
      </c>
      <c r="L2" s="62"/>
    </row>
    <row r="3" spans="1:12" ht="15.75" x14ac:dyDescent="0.25">
      <c r="A3" s="28" t="s">
        <v>44</v>
      </c>
      <c r="B3" s="24">
        <v>0</v>
      </c>
      <c r="C3" s="19">
        <v>0</v>
      </c>
      <c r="D3" s="24">
        <v>4570</v>
      </c>
      <c r="E3" s="19">
        <v>9296</v>
      </c>
      <c r="F3" s="26">
        <v>12665</v>
      </c>
      <c r="G3" s="19">
        <v>16043</v>
      </c>
      <c r="H3" s="34">
        <v>16102</v>
      </c>
      <c r="I3" s="19">
        <v>13885</v>
      </c>
      <c r="J3" s="34">
        <v>10407</v>
      </c>
      <c r="K3" s="19">
        <v>4378</v>
      </c>
      <c r="L3" s="62"/>
    </row>
    <row r="4" spans="1:12" ht="15.75" x14ac:dyDescent="0.25">
      <c r="A4" s="28" t="s">
        <v>45</v>
      </c>
      <c r="B4" s="24">
        <v>3532</v>
      </c>
      <c r="C4" s="19">
        <v>7064</v>
      </c>
      <c r="D4" s="24">
        <v>10598</v>
      </c>
      <c r="E4" s="19">
        <v>10103</v>
      </c>
      <c r="F4" s="26">
        <v>10505</v>
      </c>
      <c r="G4" s="19">
        <v>12606</v>
      </c>
      <c r="H4" s="34">
        <v>14706</v>
      </c>
      <c r="I4" s="19">
        <v>16808</v>
      </c>
      <c r="J4" s="34">
        <v>18909</v>
      </c>
      <c r="K4" s="19">
        <v>20795</v>
      </c>
      <c r="L4" s="62"/>
    </row>
    <row r="5" spans="1:12" ht="15.75" x14ac:dyDescent="0.25">
      <c r="A5" s="30" t="s">
        <v>46</v>
      </c>
      <c r="B5" s="24">
        <v>0</v>
      </c>
      <c r="C5" s="19">
        <v>0</v>
      </c>
      <c r="D5" s="24">
        <v>0</v>
      </c>
      <c r="E5" s="19">
        <v>0</v>
      </c>
      <c r="F5" s="26">
        <v>0</v>
      </c>
      <c r="G5" s="19">
        <v>347</v>
      </c>
      <c r="H5" s="34">
        <v>780</v>
      </c>
      <c r="I5" s="19">
        <v>1212</v>
      </c>
      <c r="J5" s="34">
        <v>1645</v>
      </c>
      <c r="K5" s="19">
        <v>2078</v>
      </c>
      <c r="L5" s="62"/>
    </row>
    <row r="6" spans="1:12" ht="15.75" x14ac:dyDescent="0.25">
      <c r="A6" s="30" t="s">
        <v>47</v>
      </c>
      <c r="B6" s="24">
        <v>0</v>
      </c>
      <c r="C6" s="19">
        <v>0</v>
      </c>
      <c r="D6" s="24">
        <v>559</v>
      </c>
      <c r="E6" s="19">
        <v>2825</v>
      </c>
      <c r="F6" s="26">
        <v>3533</v>
      </c>
      <c r="G6" s="19">
        <v>4241</v>
      </c>
      <c r="H6" s="34">
        <v>4949</v>
      </c>
      <c r="I6" s="19">
        <v>5657</v>
      </c>
      <c r="J6" s="34">
        <v>6365</v>
      </c>
      <c r="K6" s="19">
        <v>7073</v>
      </c>
      <c r="L6" s="62"/>
    </row>
    <row r="7" spans="1:12" ht="16.5" thickBot="1" x14ac:dyDescent="0.3">
      <c r="A7" s="29" t="s">
        <v>48</v>
      </c>
      <c r="B7" s="25">
        <f t="shared" ref="B7:K7" si="0">SUM(B2:B6)</f>
        <v>3532</v>
      </c>
      <c r="C7" s="20">
        <f t="shared" si="0"/>
        <v>12466</v>
      </c>
      <c r="D7" s="25">
        <f t="shared" si="0"/>
        <v>39441</v>
      </c>
      <c r="E7" s="20">
        <f t="shared" si="0"/>
        <v>65400</v>
      </c>
      <c r="F7" s="27">
        <f t="shared" si="0"/>
        <v>91697</v>
      </c>
      <c r="G7" s="20">
        <f t="shared" si="0"/>
        <v>120225</v>
      </c>
      <c r="H7" s="25">
        <f t="shared" si="0"/>
        <v>146936</v>
      </c>
      <c r="I7" s="20">
        <f t="shared" si="0"/>
        <v>173834</v>
      </c>
      <c r="J7" s="25">
        <f t="shared" si="0"/>
        <v>200557</v>
      </c>
      <c r="K7" s="20">
        <f t="shared" si="0"/>
        <v>224391</v>
      </c>
    </row>
    <row r="8" spans="1:12" ht="15.75" thickTop="1" x14ac:dyDescent="0.25"/>
    <row r="9" spans="1:12" ht="15.75" x14ac:dyDescent="0.25">
      <c r="B9" s="28" t="s">
        <v>44</v>
      </c>
      <c r="C9" s="28" t="s">
        <v>45</v>
      </c>
      <c r="D9" s="30" t="s">
        <v>46</v>
      </c>
      <c r="E9" s="30" t="s">
        <v>47</v>
      </c>
      <c r="F9" s="28" t="s">
        <v>40</v>
      </c>
    </row>
    <row r="10" spans="1:12" ht="15.75" x14ac:dyDescent="0.25">
      <c r="B10" s="28"/>
      <c r="C10" s="28"/>
      <c r="D10" s="30"/>
      <c r="E10" s="30"/>
      <c r="F10" s="28"/>
    </row>
    <row r="11" spans="1:12" ht="15.75" x14ac:dyDescent="0.25">
      <c r="A11" s="61">
        <v>100000</v>
      </c>
      <c r="B11">
        <v>0</v>
      </c>
      <c r="C11">
        <v>3532</v>
      </c>
      <c r="D11">
        <v>0</v>
      </c>
      <c r="E11">
        <v>0</v>
      </c>
    </row>
    <row r="12" spans="1:12" ht="15.75" x14ac:dyDescent="0.25">
      <c r="A12" s="61"/>
      <c r="F12">
        <v>0</v>
      </c>
    </row>
    <row r="13" spans="1:12" ht="15.75" x14ac:dyDescent="0.25">
      <c r="A13" s="61"/>
    </row>
    <row r="14" spans="1:12" ht="15.75" x14ac:dyDescent="0.25">
      <c r="A14" s="61">
        <v>200000</v>
      </c>
      <c r="B14">
        <v>0</v>
      </c>
      <c r="C14">
        <v>7064</v>
      </c>
      <c r="D14">
        <v>0</v>
      </c>
      <c r="E14">
        <v>0</v>
      </c>
    </row>
    <row r="15" spans="1:12" ht="15.75" x14ac:dyDescent="0.25">
      <c r="A15" s="61"/>
      <c r="F15">
        <v>5402</v>
      </c>
    </row>
    <row r="16" spans="1:12" ht="15.75" x14ac:dyDescent="0.25">
      <c r="A16" s="61"/>
    </row>
    <row r="17" spans="1:6" ht="15.75" x14ac:dyDescent="0.25">
      <c r="A17" s="61">
        <v>300000</v>
      </c>
      <c r="B17">
        <v>4570</v>
      </c>
      <c r="C17">
        <v>10598</v>
      </c>
      <c r="D17">
        <v>0</v>
      </c>
      <c r="E17">
        <v>559</v>
      </c>
    </row>
    <row r="18" spans="1:6" ht="15.75" x14ac:dyDescent="0.25">
      <c r="A18" s="61"/>
      <c r="F18">
        <v>23714</v>
      </c>
    </row>
    <row r="19" spans="1:6" ht="15.75" x14ac:dyDescent="0.25">
      <c r="A19" s="61"/>
    </row>
    <row r="20" spans="1:6" ht="15.75" x14ac:dyDescent="0.25">
      <c r="A20" s="61">
        <v>400000</v>
      </c>
      <c r="B20">
        <v>9296</v>
      </c>
      <c r="C20">
        <v>10103</v>
      </c>
      <c r="D20">
        <v>0</v>
      </c>
      <c r="E20">
        <v>2825</v>
      </c>
    </row>
    <row r="21" spans="1:6" ht="15.75" x14ac:dyDescent="0.25">
      <c r="A21" s="61"/>
      <c r="F21">
        <v>43176</v>
      </c>
    </row>
    <row r="22" spans="1:6" ht="15.75" x14ac:dyDescent="0.25">
      <c r="A22" s="61"/>
    </row>
    <row r="23" spans="1:6" ht="15.75" x14ac:dyDescent="0.25">
      <c r="A23" s="61">
        <v>500000</v>
      </c>
      <c r="B23">
        <v>12665</v>
      </c>
      <c r="C23">
        <v>10505</v>
      </c>
      <c r="D23">
        <v>0</v>
      </c>
      <c r="E23">
        <v>3533</v>
      </c>
    </row>
    <row r="24" spans="1:6" ht="15.75" x14ac:dyDescent="0.25">
      <c r="A24" s="61"/>
      <c r="F24">
        <v>64994</v>
      </c>
    </row>
    <row r="25" spans="1:6" ht="15.75" x14ac:dyDescent="0.25">
      <c r="A25" s="61"/>
    </row>
    <row r="26" spans="1:6" ht="15.75" x14ac:dyDescent="0.25">
      <c r="A26" s="61">
        <v>600000</v>
      </c>
      <c r="B26">
        <v>16043</v>
      </c>
      <c r="C26">
        <v>12606</v>
      </c>
      <c r="D26">
        <v>347</v>
      </c>
      <c r="E26">
        <v>4241</v>
      </c>
    </row>
    <row r="27" spans="1:6" ht="15.75" x14ac:dyDescent="0.25">
      <c r="A27" s="61"/>
      <c r="F27">
        <v>86988</v>
      </c>
    </row>
    <row r="28" spans="1:6" ht="15.75" x14ac:dyDescent="0.25">
      <c r="A28" s="61"/>
    </row>
    <row r="29" spans="1:6" ht="15.75" x14ac:dyDescent="0.25">
      <c r="A29" s="61">
        <v>700000</v>
      </c>
      <c r="B29">
        <v>16102</v>
      </c>
      <c r="C29">
        <v>14706</v>
      </c>
      <c r="D29">
        <v>780</v>
      </c>
      <c r="E29">
        <v>4949</v>
      </c>
    </row>
    <row r="30" spans="1:6" ht="15.75" x14ac:dyDescent="0.25">
      <c r="A30" s="61"/>
      <c r="F30">
        <v>110399</v>
      </c>
    </row>
    <row r="31" spans="1:6" ht="15.75" x14ac:dyDescent="0.25">
      <c r="A31" s="61"/>
    </row>
    <row r="32" spans="1:6" ht="15.75" x14ac:dyDescent="0.25">
      <c r="A32" s="61">
        <v>800000</v>
      </c>
      <c r="B32">
        <v>13885</v>
      </c>
      <c r="C32">
        <v>16808</v>
      </c>
      <c r="D32">
        <v>1212</v>
      </c>
      <c r="E32">
        <v>5657</v>
      </c>
    </row>
    <row r="33" spans="1:9" ht="15.75" x14ac:dyDescent="0.25">
      <c r="A33" s="61"/>
      <c r="F33">
        <v>136272</v>
      </c>
    </row>
    <row r="34" spans="1:9" ht="15.75" x14ac:dyDescent="0.25">
      <c r="A34" s="61"/>
      <c r="I34" t="s">
        <v>54</v>
      </c>
    </row>
    <row r="35" spans="1:9" ht="14.25" customHeight="1" x14ac:dyDescent="0.25">
      <c r="A35" s="61">
        <v>900000</v>
      </c>
      <c r="B35">
        <v>10407</v>
      </c>
      <c r="C35">
        <v>18909</v>
      </c>
      <c r="D35">
        <v>1645</v>
      </c>
      <c r="E35">
        <v>6365</v>
      </c>
      <c r="H35" s="60">
        <v>100000</v>
      </c>
    </row>
    <row r="36" spans="1:9" ht="14.25" customHeight="1" x14ac:dyDescent="0.25">
      <c r="A36" s="61"/>
      <c r="F36">
        <v>163231</v>
      </c>
      <c r="H36" s="60">
        <v>200000</v>
      </c>
    </row>
    <row r="37" spans="1:9" ht="14.25" customHeight="1" x14ac:dyDescent="0.25">
      <c r="A37" s="61"/>
      <c r="H37" s="60">
        <v>300000</v>
      </c>
    </row>
    <row r="38" spans="1:9" ht="15.75" x14ac:dyDescent="0.25">
      <c r="A38" s="61">
        <v>1000000</v>
      </c>
      <c r="B38">
        <v>4378</v>
      </c>
      <c r="C38">
        <v>20795</v>
      </c>
      <c r="D38">
        <v>2078</v>
      </c>
      <c r="E38">
        <v>7073</v>
      </c>
      <c r="H38" s="60">
        <v>400000</v>
      </c>
    </row>
    <row r="39" spans="1:9" x14ac:dyDescent="0.25">
      <c r="F39">
        <v>190067</v>
      </c>
      <c r="H39" s="60">
        <v>500000</v>
      </c>
    </row>
    <row r="40" spans="1:9" x14ac:dyDescent="0.25">
      <c r="H40" s="60">
        <v>600000</v>
      </c>
    </row>
    <row r="41" spans="1:9" x14ac:dyDescent="0.25">
      <c r="H41" s="60">
        <v>700000</v>
      </c>
    </row>
    <row r="42" spans="1:9" x14ac:dyDescent="0.25">
      <c r="H42" s="60">
        <v>800000</v>
      </c>
    </row>
    <row r="43" spans="1:9" x14ac:dyDescent="0.25">
      <c r="H43" s="60">
        <v>900000</v>
      </c>
    </row>
    <row r="44" spans="1:9" x14ac:dyDescent="0.25">
      <c r="H44" s="60">
        <v>1000000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L42"/>
  <sheetViews>
    <sheetView topLeftCell="A7" workbookViewId="0">
      <selection activeCell="I34" sqref="I34"/>
    </sheetView>
  </sheetViews>
  <sheetFormatPr defaultRowHeight="15" x14ac:dyDescent="0.25"/>
  <cols>
    <col min="2" max="7" width="10.28515625" bestFit="1" customWidth="1"/>
    <col min="8" max="8" width="11.5703125" bestFit="1" customWidth="1"/>
    <col min="9" max="10" width="10.28515625" bestFit="1" customWidth="1"/>
    <col min="11" max="11" width="12" bestFit="1" customWidth="1"/>
  </cols>
  <sheetData>
    <row r="1" spans="1:12" ht="15.75" x14ac:dyDescent="0.25">
      <c r="A1" s="22" t="s">
        <v>32</v>
      </c>
      <c r="B1" s="33">
        <v>100000</v>
      </c>
      <c r="C1" s="32">
        <v>200000</v>
      </c>
      <c r="D1" s="31">
        <v>300000</v>
      </c>
      <c r="E1" s="32">
        <v>400000</v>
      </c>
      <c r="F1" s="33">
        <v>500000</v>
      </c>
      <c r="G1" s="32">
        <v>600000</v>
      </c>
      <c r="H1" s="33">
        <v>700000</v>
      </c>
      <c r="I1" s="32">
        <v>800000</v>
      </c>
      <c r="J1" s="33">
        <v>900000</v>
      </c>
      <c r="K1" s="32">
        <v>1000000</v>
      </c>
    </row>
    <row r="2" spans="1:12" ht="15.75" x14ac:dyDescent="0.25">
      <c r="A2" s="28" t="s">
        <v>40</v>
      </c>
      <c r="B2" s="24">
        <v>0</v>
      </c>
      <c r="C2" s="19">
        <v>5092</v>
      </c>
      <c r="D2" s="24">
        <v>23256</v>
      </c>
      <c r="E2" s="19">
        <v>42576</v>
      </c>
      <c r="F2" s="26">
        <v>64251</v>
      </c>
      <c r="G2" s="19">
        <v>86099</v>
      </c>
      <c r="H2" s="34">
        <v>109020</v>
      </c>
      <c r="I2" s="19">
        <v>134698</v>
      </c>
      <c r="J2" s="34">
        <v>161463</v>
      </c>
      <c r="K2" s="19">
        <v>188105</v>
      </c>
      <c r="L2" s="62"/>
    </row>
    <row r="3" spans="1:12" ht="15.75" x14ac:dyDescent="0.25">
      <c r="A3" s="28" t="s">
        <v>44</v>
      </c>
      <c r="B3" s="24">
        <v>0</v>
      </c>
      <c r="C3" s="19">
        <v>0</v>
      </c>
      <c r="D3" s="24">
        <v>4372</v>
      </c>
      <c r="E3" s="19">
        <v>9036</v>
      </c>
      <c r="F3" s="26">
        <v>12318</v>
      </c>
      <c r="G3" s="19">
        <v>15628</v>
      </c>
      <c r="H3" s="34">
        <v>16102</v>
      </c>
      <c r="I3" s="19">
        <v>13885</v>
      </c>
      <c r="J3" s="34">
        <v>10407</v>
      </c>
      <c r="K3" s="19">
        <v>4378</v>
      </c>
      <c r="L3" s="62"/>
    </row>
    <row r="4" spans="1:12" ht="15.75" x14ac:dyDescent="0.25">
      <c r="A4" s="28" t="s">
        <v>45</v>
      </c>
      <c r="B4" s="24">
        <v>3532</v>
      </c>
      <c r="C4" s="19">
        <v>7064</v>
      </c>
      <c r="D4" s="24">
        <v>10598</v>
      </c>
      <c r="E4" s="19">
        <v>10103</v>
      </c>
      <c r="F4" s="26">
        <v>10505</v>
      </c>
      <c r="G4" s="19">
        <v>12606</v>
      </c>
      <c r="H4" s="34">
        <v>14706</v>
      </c>
      <c r="I4" s="19">
        <v>16808</v>
      </c>
      <c r="J4" s="34">
        <v>18909</v>
      </c>
      <c r="K4" s="19">
        <v>20795</v>
      </c>
      <c r="L4" s="62"/>
    </row>
    <row r="5" spans="1:12" ht="15.75" x14ac:dyDescent="0.25">
      <c r="A5" s="30" t="s">
        <v>46</v>
      </c>
      <c r="B5" s="24">
        <v>0</v>
      </c>
      <c r="C5" s="19">
        <v>0</v>
      </c>
      <c r="D5" s="24">
        <v>0</v>
      </c>
      <c r="E5" s="19">
        <v>0</v>
      </c>
      <c r="F5" s="26">
        <v>0</v>
      </c>
      <c r="G5" s="19">
        <v>347</v>
      </c>
      <c r="H5" s="34">
        <v>780</v>
      </c>
      <c r="I5" s="19">
        <v>1212</v>
      </c>
      <c r="J5" s="34">
        <v>1645</v>
      </c>
      <c r="K5" s="19">
        <v>2078</v>
      </c>
      <c r="L5" s="62"/>
    </row>
    <row r="6" spans="1:12" ht="15.75" x14ac:dyDescent="0.25">
      <c r="A6" s="30" t="s">
        <v>47</v>
      </c>
      <c r="B6" s="24">
        <v>0</v>
      </c>
      <c r="C6" s="19">
        <v>0</v>
      </c>
      <c r="D6" s="24">
        <v>559</v>
      </c>
      <c r="E6" s="19">
        <v>3988</v>
      </c>
      <c r="F6" s="26">
        <v>5156</v>
      </c>
      <c r="G6" s="19">
        <v>6190</v>
      </c>
      <c r="H6" s="34">
        <v>7223</v>
      </c>
      <c r="I6" s="19">
        <v>8257</v>
      </c>
      <c r="J6" s="34">
        <v>9291</v>
      </c>
      <c r="K6" s="19">
        <v>10325</v>
      </c>
      <c r="L6" s="62"/>
    </row>
    <row r="7" spans="1:12" ht="16.5" thickBot="1" x14ac:dyDescent="0.3">
      <c r="A7" s="29" t="s">
        <v>48</v>
      </c>
      <c r="B7" s="25">
        <f t="shared" ref="B7:K7" si="0">SUM(B2:B6)</f>
        <v>3532</v>
      </c>
      <c r="C7" s="20">
        <f t="shared" si="0"/>
        <v>12156</v>
      </c>
      <c r="D7" s="25">
        <f t="shared" si="0"/>
        <v>38785</v>
      </c>
      <c r="E7" s="20">
        <f t="shared" si="0"/>
        <v>65703</v>
      </c>
      <c r="F7" s="27">
        <f t="shared" si="0"/>
        <v>92230</v>
      </c>
      <c r="G7" s="20">
        <f t="shared" si="0"/>
        <v>120870</v>
      </c>
      <c r="H7" s="25">
        <f t="shared" si="0"/>
        <v>147831</v>
      </c>
      <c r="I7" s="20">
        <f t="shared" si="0"/>
        <v>174860</v>
      </c>
      <c r="J7" s="25">
        <f t="shared" si="0"/>
        <v>201715</v>
      </c>
      <c r="K7" s="20">
        <f t="shared" si="0"/>
        <v>225681</v>
      </c>
    </row>
    <row r="8" spans="1:12" ht="15.75" thickTop="1" x14ac:dyDescent="0.25"/>
    <row r="9" spans="1:12" ht="15.75" x14ac:dyDescent="0.25">
      <c r="B9" s="28" t="s">
        <v>44</v>
      </c>
      <c r="C9" s="28" t="s">
        <v>45</v>
      </c>
      <c r="D9" s="30" t="s">
        <v>46</v>
      </c>
      <c r="E9" s="30" t="s">
        <v>47</v>
      </c>
      <c r="F9" s="28" t="s">
        <v>40</v>
      </c>
    </row>
    <row r="10" spans="1:12" ht="15.75" x14ac:dyDescent="0.25">
      <c r="B10" s="28"/>
      <c r="C10" s="28"/>
      <c r="D10" s="30"/>
      <c r="E10" s="30"/>
      <c r="F10" s="28"/>
    </row>
    <row r="11" spans="1:12" x14ac:dyDescent="0.25">
      <c r="A11">
        <v>100000</v>
      </c>
      <c r="B11">
        <v>0</v>
      </c>
      <c r="C11">
        <v>3532</v>
      </c>
      <c r="D11">
        <v>0</v>
      </c>
      <c r="E11">
        <v>0</v>
      </c>
    </row>
    <row r="12" spans="1:12" x14ac:dyDescent="0.25">
      <c r="F12">
        <v>0</v>
      </c>
    </row>
    <row r="14" spans="1:12" x14ac:dyDescent="0.25">
      <c r="A14">
        <v>200000</v>
      </c>
      <c r="B14">
        <v>0</v>
      </c>
      <c r="C14">
        <v>7064</v>
      </c>
      <c r="D14">
        <v>0</v>
      </c>
      <c r="E14">
        <v>0</v>
      </c>
    </row>
    <row r="15" spans="1:12" x14ac:dyDescent="0.25">
      <c r="F15">
        <v>5092</v>
      </c>
    </row>
    <row r="17" spans="1:9" ht="14.25" customHeight="1" x14ac:dyDescent="0.25">
      <c r="A17">
        <v>300000</v>
      </c>
      <c r="B17">
        <v>4372</v>
      </c>
      <c r="C17">
        <v>10598</v>
      </c>
      <c r="D17">
        <v>0</v>
      </c>
      <c r="E17">
        <v>559</v>
      </c>
    </row>
    <row r="18" spans="1:9" ht="14.25" customHeight="1" x14ac:dyDescent="0.25">
      <c r="F18">
        <v>23256</v>
      </c>
    </row>
    <row r="19" spans="1:9" ht="14.25" customHeight="1" x14ac:dyDescent="0.25"/>
    <row r="20" spans="1:9" x14ac:dyDescent="0.25">
      <c r="A20">
        <v>400000</v>
      </c>
      <c r="B20">
        <v>9036</v>
      </c>
      <c r="C20">
        <v>10103</v>
      </c>
      <c r="D20">
        <v>0</v>
      </c>
      <c r="E20">
        <v>3988</v>
      </c>
    </row>
    <row r="21" spans="1:9" x14ac:dyDescent="0.25">
      <c r="F21">
        <v>42576</v>
      </c>
    </row>
    <row r="23" spans="1:9" x14ac:dyDescent="0.25">
      <c r="A23">
        <v>500000</v>
      </c>
      <c r="B23">
        <v>12318</v>
      </c>
      <c r="C23">
        <v>10505</v>
      </c>
      <c r="D23">
        <v>0</v>
      </c>
      <c r="E23">
        <v>5156</v>
      </c>
    </row>
    <row r="24" spans="1:9" x14ac:dyDescent="0.25">
      <c r="F24">
        <v>64251</v>
      </c>
    </row>
    <row r="26" spans="1:9" x14ac:dyDescent="0.25">
      <c r="A26">
        <v>600000</v>
      </c>
      <c r="B26">
        <v>15628</v>
      </c>
      <c r="C26">
        <v>12606</v>
      </c>
      <c r="D26">
        <v>347</v>
      </c>
      <c r="E26">
        <v>6190</v>
      </c>
    </row>
    <row r="27" spans="1:9" x14ac:dyDescent="0.25">
      <c r="F27">
        <v>86099</v>
      </c>
    </row>
    <row r="29" spans="1:9" x14ac:dyDescent="0.25">
      <c r="A29">
        <v>700000</v>
      </c>
      <c r="B29">
        <v>16102</v>
      </c>
      <c r="C29">
        <v>14706</v>
      </c>
      <c r="D29">
        <v>780</v>
      </c>
      <c r="E29">
        <v>7223</v>
      </c>
    </row>
    <row r="30" spans="1:9" x14ac:dyDescent="0.25">
      <c r="F30">
        <v>109020</v>
      </c>
    </row>
    <row r="32" spans="1:9" x14ac:dyDescent="0.25">
      <c r="A32">
        <v>800000</v>
      </c>
      <c r="B32">
        <v>13885</v>
      </c>
      <c r="C32">
        <v>16808</v>
      </c>
      <c r="D32">
        <v>1212</v>
      </c>
      <c r="E32">
        <v>8257</v>
      </c>
      <c r="I32" t="s">
        <v>54</v>
      </c>
    </row>
    <row r="33" spans="1:8" x14ac:dyDescent="0.25">
      <c r="F33">
        <v>134698</v>
      </c>
      <c r="H33" s="60">
        <v>100000</v>
      </c>
    </row>
    <row r="34" spans="1:8" x14ac:dyDescent="0.25">
      <c r="H34" s="60">
        <v>200000</v>
      </c>
    </row>
    <row r="35" spans="1:8" x14ac:dyDescent="0.25">
      <c r="A35">
        <v>900000</v>
      </c>
      <c r="B35">
        <v>10407</v>
      </c>
      <c r="C35">
        <v>18909</v>
      </c>
      <c r="D35">
        <v>1645</v>
      </c>
      <c r="E35">
        <v>9291</v>
      </c>
      <c r="H35" s="60">
        <v>300000</v>
      </c>
    </row>
    <row r="36" spans="1:8" x14ac:dyDescent="0.25">
      <c r="F36">
        <v>161463</v>
      </c>
      <c r="H36" s="60">
        <v>400000</v>
      </c>
    </row>
    <row r="37" spans="1:8" x14ac:dyDescent="0.25">
      <c r="H37" s="60">
        <v>500000</v>
      </c>
    </row>
    <row r="38" spans="1:8" x14ac:dyDescent="0.25">
      <c r="A38">
        <v>1000000</v>
      </c>
      <c r="B38">
        <v>4378</v>
      </c>
      <c r="C38">
        <v>20795</v>
      </c>
      <c r="D38">
        <v>2078</v>
      </c>
      <c r="E38">
        <v>10325</v>
      </c>
      <c r="H38" s="60">
        <v>600000</v>
      </c>
    </row>
    <row r="39" spans="1:8" x14ac:dyDescent="0.25">
      <c r="F39">
        <v>188105</v>
      </c>
      <c r="H39" s="60">
        <v>700000</v>
      </c>
    </row>
    <row r="40" spans="1:8" x14ac:dyDescent="0.25">
      <c r="H40" s="60">
        <v>800000</v>
      </c>
    </row>
    <row r="41" spans="1:8" x14ac:dyDescent="0.25">
      <c r="H41" s="60">
        <v>900000</v>
      </c>
    </row>
    <row r="42" spans="1:8" x14ac:dyDescent="0.25">
      <c r="H42" s="60">
        <v>1000000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G35" sqref="G35"/>
    </sheetView>
  </sheetViews>
  <sheetFormatPr defaultRowHeight="15" x14ac:dyDescent="0.25"/>
  <cols>
    <col min="2" max="10" width="10.28515625" bestFit="1" customWidth="1"/>
    <col min="11" max="11" width="12" bestFit="1" customWidth="1"/>
  </cols>
  <sheetData>
    <row r="1" spans="1:11" ht="15.75" x14ac:dyDescent="0.25">
      <c r="A1" s="22" t="s">
        <v>32</v>
      </c>
      <c r="B1" s="33">
        <v>100000</v>
      </c>
      <c r="C1" s="32">
        <v>200000</v>
      </c>
      <c r="D1" s="31">
        <v>300000</v>
      </c>
      <c r="E1" s="32">
        <v>400000</v>
      </c>
      <c r="F1" s="33">
        <v>500000</v>
      </c>
      <c r="G1" s="32">
        <v>600000</v>
      </c>
      <c r="H1" s="33">
        <v>700000</v>
      </c>
      <c r="I1" s="32">
        <v>800000</v>
      </c>
      <c r="J1" s="33">
        <v>900000</v>
      </c>
      <c r="K1" s="32">
        <v>1000000</v>
      </c>
    </row>
    <row r="2" spans="1:11" ht="15.75" x14ac:dyDescent="0.25">
      <c r="A2" s="28" t="s">
        <v>40</v>
      </c>
      <c r="B2" s="24">
        <v>0</v>
      </c>
      <c r="C2" s="19">
        <v>5092</v>
      </c>
      <c r="D2" s="24">
        <v>23256</v>
      </c>
      <c r="E2" s="19">
        <v>42576</v>
      </c>
      <c r="F2" s="26">
        <v>64251</v>
      </c>
      <c r="G2" s="19">
        <v>86099</v>
      </c>
      <c r="H2" s="34">
        <v>109020</v>
      </c>
      <c r="I2" s="19">
        <v>134698</v>
      </c>
      <c r="J2" s="34">
        <v>161463</v>
      </c>
      <c r="K2" s="19">
        <v>188105</v>
      </c>
    </row>
    <row r="3" spans="1:11" ht="15.75" x14ac:dyDescent="0.25">
      <c r="A3" s="28" t="s">
        <v>44</v>
      </c>
      <c r="B3" s="24">
        <v>0</v>
      </c>
      <c r="C3" s="19">
        <v>0</v>
      </c>
      <c r="D3" s="24">
        <v>4372</v>
      </c>
      <c r="E3" s="19">
        <v>9036</v>
      </c>
      <c r="F3" s="26">
        <v>12318</v>
      </c>
      <c r="G3" s="19">
        <v>15628</v>
      </c>
      <c r="H3" s="34">
        <v>16102</v>
      </c>
      <c r="I3" s="19">
        <v>13885</v>
      </c>
      <c r="J3" s="34">
        <v>10407</v>
      </c>
      <c r="K3" s="19">
        <v>4378</v>
      </c>
    </row>
    <row r="4" spans="1:11" ht="15.75" x14ac:dyDescent="0.25">
      <c r="A4" s="28" t="s">
        <v>45</v>
      </c>
      <c r="B4" s="24">
        <v>3532</v>
      </c>
      <c r="C4" s="19">
        <v>7064</v>
      </c>
      <c r="D4" s="24">
        <v>10598</v>
      </c>
      <c r="E4" s="19">
        <v>10103</v>
      </c>
      <c r="F4" s="26">
        <v>10505</v>
      </c>
      <c r="G4" s="19">
        <v>12606</v>
      </c>
      <c r="H4" s="34">
        <v>14706</v>
      </c>
      <c r="I4" s="19">
        <v>16808</v>
      </c>
      <c r="J4" s="34">
        <v>18909</v>
      </c>
      <c r="K4" s="19">
        <v>20795</v>
      </c>
    </row>
    <row r="5" spans="1:11" ht="15.75" x14ac:dyDescent="0.25">
      <c r="A5" s="30" t="s">
        <v>46</v>
      </c>
      <c r="B5" s="24">
        <v>0</v>
      </c>
      <c r="C5" s="19">
        <v>0</v>
      </c>
      <c r="D5" s="24">
        <v>0</v>
      </c>
      <c r="E5" s="19">
        <v>0</v>
      </c>
      <c r="F5" s="26">
        <v>0</v>
      </c>
      <c r="G5" s="19">
        <v>347</v>
      </c>
      <c r="H5" s="34">
        <v>780</v>
      </c>
      <c r="I5" s="19">
        <v>1212</v>
      </c>
      <c r="J5" s="34">
        <v>1645</v>
      </c>
      <c r="K5" s="19">
        <v>2078</v>
      </c>
    </row>
    <row r="6" spans="1:11" ht="15.75" x14ac:dyDescent="0.25">
      <c r="A6" s="30" t="s">
        <v>47</v>
      </c>
      <c r="B6" s="24">
        <v>0</v>
      </c>
      <c r="C6" s="19">
        <v>0</v>
      </c>
      <c r="D6" s="24">
        <v>559</v>
      </c>
      <c r="E6" s="19">
        <v>2673</v>
      </c>
      <c r="F6" s="26">
        <v>3345</v>
      </c>
      <c r="G6" s="19">
        <v>4016</v>
      </c>
      <c r="H6" s="34">
        <v>4687</v>
      </c>
      <c r="I6" s="19">
        <v>5358</v>
      </c>
      <c r="J6" s="34">
        <v>6029</v>
      </c>
      <c r="K6" s="19">
        <v>6700</v>
      </c>
    </row>
    <row r="7" spans="1:11" ht="16.5" thickBot="1" x14ac:dyDescent="0.3">
      <c r="A7" s="29" t="s">
        <v>48</v>
      </c>
      <c r="B7" s="25">
        <f t="shared" ref="B7:K7" si="0">SUM(B2:B6)</f>
        <v>3532</v>
      </c>
      <c r="C7" s="20">
        <f t="shared" si="0"/>
        <v>12156</v>
      </c>
      <c r="D7" s="25">
        <f t="shared" si="0"/>
        <v>38785</v>
      </c>
      <c r="E7" s="20">
        <f t="shared" si="0"/>
        <v>64388</v>
      </c>
      <c r="F7" s="27">
        <f t="shared" si="0"/>
        <v>90419</v>
      </c>
      <c r="G7" s="20">
        <f t="shared" si="0"/>
        <v>118696</v>
      </c>
      <c r="H7" s="25">
        <f t="shared" si="0"/>
        <v>145295</v>
      </c>
      <c r="I7" s="20">
        <f t="shared" si="0"/>
        <v>171961</v>
      </c>
      <c r="J7" s="25">
        <f t="shared" si="0"/>
        <v>198453</v>
      </c>
      <c r="K7" s="20">
        <f t="shared" si="0"/>
        <v>222056</v>
      </c>
    </row>
    <row r="8" spans="1:11" ht="15.75" thickTop="1" x14ac:dyDescent="0.25"/>
    <row r="9" spans="1:11" ht="15.75" x14ac:dyDescent="0.25">
      <c r="B9" s="28" t="s">
        <v>40</v>
      </c>
      <c r="C9" s="28" t="s">
        <v>44</v>
      </c>
      <c r="D9" s="28" t="s">
        <v>45</v>
      </c>
      <c r="E9" s="30" t="s">
        <v>46</v>
      </c>
      <c r="F9" s="30" t="s">
        <v>47</v>
      </c>
    </row>
    <row r="10" spans="1:11" x14ac:dyDescent="0.25">
      <c r="A10">
        <v>100000</v>
      </c>
      <c r="B10">
        <v>0</v>
      </c>
      <c r="C10">
        <v>0</v>
      </c>
    </row>
    <row r="11" spans="1:11" x14ac:dyDescent="0.25">
      <c r="A11">
        <v>200000</v>
      </c>
      <c r="B11">
        <v>5092</v>
      </c>
      <c r="C11">
        <v>0</v>
      </c>
    </row>
    <row r="12" spans="1:11" x14ac:dyDescent="0.25">
      <c r="A12">
        <v>300000</v>
      </c>
      <c r="B12">
        <v>23256</v>
      </c>
      <c r="C12">
        <v>4372</v>
      </c>
    </row>
    <row r="13" spans="1:11" x14ac:dyDescent="0.25">
      <c r="A13">
        <v>400000</v>
      </c>
      <c r="B13">
        <v>42576</v>
      </c>
      <c r="C13">
        <v>9036</v>
      </c>
    </row>
    <row r="14" spans="1:11" x14ac:dyDescent="0.25">
      <c r="A14">
        <v>500000</v>
      </c>
      <c r="B14">
        <v>64251</v>
      </c>
      <c r="C14">
        <v>12318</v>
      </c>
    </row>
    <row r="15" spans="1:11" x14ac:dyDescent="0.25">
      <c r="A15">
        <v>600000</v>
      </c>
      <c r="B15">
        <v>86099</v>
      </c>
      <c r="C15">
        <v>15628</v>
      </c>
    </row>
    <row r="16" spans="1:11" x14ac:dyDescent="0.25">
      <c r="A16">
        <v>700000</v>
      </c>
      <c r="B16">
        <v>109020</v>
      </c>
      <c r="C16">
        <v>16102</v>
      </c>
    </row>
    <row r="17" spans="1:3" x14ac:dyDescent="0.25">
      <c r="A17">
        <v>800000</v>
      </c>
      <c r="B17">
        <v>134698</v>
      </c>
      <c r="C17">
        <v>13885</v>
      </c>
    </row>
    <row r="18" spans="1:3" x14ac:dyDescent="0.25">
      <c r="A18">
        <v>900000</v>
      </c>
      <c r="B18">
        <v>161463</v>
      </c>
      <c r="C18">
        <v>10407</v>
      </c>
    </row>
    <row r="19" spans="1:3" x14ac:dyDescent="0.25">
      <c r="A19">
        <v>1000000</v>
      </c>
      <c r="B19">
        <v>188105</v>
      </c>
      <c r="C19">
        <v>4378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Q59"/>
  <sheetViews>
    <sheetView tabSelected="1" zoomScaleNormal="100" workbookViewId="0"/>
  </sheetViews>
  <sheetFormatPr defaultColWidth="8.85546875" defaultRowHeight="15" x14ac:dyDescent="0.25"/>
  <cols>
    <col min="1" max="1" width="10.7109375" customWidth="1"/>
    <col min="2" max="2" width="14.7109375" customWidth="1"/>
    <col min="3" max="3" width="23" customWidth="1"/>
    <col min="4" max="12" width="11.5703125" customWidth="1"/>
    <col min="13" max="13" width="12.5703125" customWidth="1"/>
  </cols>
  <sheetData>
    <row r="1" spans="1:17" x14ac:dyDescent="0.25">
      <c r="A1" s="1" t="s">
        <v>55</v>
      </c>
      <c r="F1" s="6"/>
      <c r="G1" s="4"/>
      <c r="H1" s="4"/>
      <c r="I1" s="4"/>
      <c r="J1" s="4"/>
      <c r="K1" s="4"/>
      <c r="L1" s="4"/>
      <c r="M1" s="4"/>
    </row>
    <row r="2" spans="1:17" x14ac:dyDescent="0.25">
      <c r="F2" s="5"/>
      <c r="G2" s="7"/>
      <c r="H2" s="7"/>
      <c r="I2" s="7"/>
      <c r="J2" s="7"/>
      <c r="K2" s="2"/>
      <c r="L2" s="2"/>
      <c r="M2" s="2"/>
      <c r="N2" s="2"/>
      <c r="O2" s="2"/>
      <c r="P2" s="4"/>
      <c r="Q2" s="4"/>
    </row>
    <row r="3" spans="1:17" s="1" customFormat="1" x14ac:dyDescent="0.25">
      <c r="A3" s="1" t="s">
        <v>22</v>
      </c>
      <c r="D3" s="36">
        <v>100000</v>
      </c>
      <c r="E3" s="36">
        <v>200000</v>
      </c>
      <c r="F3" s="36">
        <v>300000</v>
      </c>
      <c r="G3" s="37">
        <v>400000</v>
      </c>
      <c r="H3" s="37">
        <v>500000</v>
      </c>
      <c r="I3" s="37">
        <v>600000</v>
      </c>
      <c r="J3" s="37">
        <v>700000</v>
      </c>
      <c r="K3" s="37">
        <v>800000</v>
      </c>
      <c r="L3" s="37">
        <v>900000</v>
      </c>
      <c r="M3" s="37">
        <v>1000000</v>
      </c>
      <c r="N3" s="38"/>
      <c r="O3" s="38"/>
      <c r="P3" s="39"/>
      <c r="Q3" s="39"/>
    </row>
    <row r="4" spans="1:17" x14ac:dyDescent="0.25">
      <c r="D4" s="21"/>
      <c r="E4" s="21"/>
      <c r="F4" s="9"/>
      <c r="G4" s="7"/>
      <c r="H4" s="7"/>
      <c r="I4" s="7"/>
      <c r="J4" s="7"/>
      <c r="K4" s="2"/>
      <c r="L4" s="2"/>
      <c r="M4" s="2"/>
      <c r="N4" s="2"/>
      <c r="O4" s="2"/>
      <c r="P4" s="4"/>
      <c r="Q4" s="4"/>
    </row>
    <row r="5" spans="1:17" x14ac:dyDescent="0.25">
      <c r="C5" s="10" t="s">
        <v>23</v>
      </c>
      <c r="D5" s="10"/>
      <c r="E5" s="10"/>
      <c r="F5" s="10"/>
      <c r="G5" s="10"/>
      <c r="H5" s="10"/>
      <c r="I5" s="10"/>
      <c r="J5" s="7"/>
      <c r="K5" s="2"/>
      <c r="L5" s="2"/>
      <c r="M5" s="2"/>
      <c r="N5" s="2"/>
      <c r="O5" s="2"/>
      <c r="P5" s="4"/>
      <c r="Q5" s="4"/>
    </row>
    <row r="6" spans="1:17" x14ac:dyDescent="0.25">
      <c r="A6" t="s">
        <v>21</v>
      </c>
      <c r="C6" s="12">
        <v>0.5</v>
      </c>
      <c r="D6" s="5">
        <f t="shared" ref="D6:E6" si="0">D3*$C$6</f>
        <v>50000</v>
      </c>
      <c r="E6" s="5">
        <f t="shared" si="0"/>
        <v>100000</v>
      </c>
      <c r="F6" s="5">
        <f>F3*$C$6</f>
        <v>150000</v>
      </c>
      <c r="G6" s="5">
        <f>G3*$C$6</f>
        <v>200000</v>
      </c>
      <c r="H6" s="5">
        <f>H3*$C$6</f>
        <v>250000</v>
      </c>
      <c r="I6" s="5">
        <f>I3*$C$6</f>
        <v>300000</v>
      </c>
      <c r="J6" s="5">
        <f>J3*$C$6</f>
        <v>350000</v>
      </c>
      <c r="K6" s="5">
        <f t="shared" ref="K6:M6" si="1">K3*$C$6</f>
        <v>400000</v>
      </c>
      <c r="L6" s="5">
        <f t="shared" si="1"/>
        <v>450000</v>
      </c>
      <c r="M6" s="5">
        <f t="shared" si="1"/>
        <v>500000</v>
      </c>
      <c r="N6" s="2"/>
      <c r="O6" s="2"/>
      <c r="P6" s="4"/>
      <c r="Q6" s="4"/>
    </row>
    <row r="7" spans="1:17" x14ac:dyDescent="0.25">
      <c r="C7" s="12"/>
      <c r="D7" s="5"/>
      <c r="E7" s="5"/>
      <c r="F7" s="5"/>
      <c r="G7" s="2"/>
      <c r="H7" s="2"/>
      <c r="I7" s="2"/>
      <c r="J7" s="2"/>
      <c r="K7" s="4"/>
      <c r="L7" s="40"/>
      <c r="M7" s="40"/>
      <c r="N7" s="2"/>
      <c r="O7" s="2"/>
      <c r="P7" s="4"/>
      <c r="Q7" s="4"/>
    </row>
    <row r="8" spans="1:17" x14ac:dyDescent="0.25">
      <c r="A8" t="s">
        <v>56</v>
      </c>
      <c r="C8" s="12">
        <v>0.25</v>
      </c>
      <c r="D8" s="5">
        <f t="shared" ref="D8:E8" si="2">D3*$C8</f>
        <v>25000</v>
      </c>
      <c r="E8" s="5">
        <f t="shared" si="2"/>
        <v>50000</v>
      </c>
      <c r="F8" s="5">
        <f>F3*$C8</f>
        <v>75000</v>
      </c>
      <c r="G8" s="5">
        <f>G3*$C8</f>
        <v>100000</v>
      </c>
      <c r="H8" s="5">
        <f>H3*$C8</f>
        <v>125000</v>
      </c>
      <c r="I8" s="5">
        <f t="shared" ref="I8:K8" si="3">I3*$C8</f>
        <v>150000</v>
      </c>
      <c r="J8" s="5">
        <f>J3*$C$8</f>
        <v>175000</v>
      </c>
      <c r="K8" s="5">
        <f t="shared" si="3"/>
        <v>200000</v>
      </c>
      <c r="L8" s="5">
        <f t="shared" ref="L8:M8" si="4">L3*$C8</f>
        <v>225000</v>
      </c>
      <c r="M8" s="5">
        <f t="shared" si="4"/>
        <v>250000</v>
      </c>
      <c r="N8" s="2"/>
      <c r="O8" s="2"/>
      <c r="P8" s="4"/>
      <c r="Q8" s="4"/>
    </row>
    <row r="9" spans="1:17" x14ac:dyDescent="0.25">
      <c r="C9" s="12"/>
      <c r="D9" s="6"/>
      <c r="E9" s="6"/>
      <c r="G9" s="7"/>
      <c r="H9" s="7"/>
      <c r="I9" s="7"/>
      <c r="J9" s="7"/>
      <c r="K9" s="4"/>
      <c r="L9" s="40"/>
      <c r="M9" s="40"/>
      <c r="N9" s="2"/>
      <c r="O9" s="2"/>
      <c r="P9" s="4"/>
      <c r="Q9" s="4"/>
    </row>
    <row r="10" spans="1:17" x14ac:dyDescent="0.25">
      <c r="A10" t="s">
        <v>24</v>
      </c>
      <c r="C10" s="12">
        <v>0.05</v>
      </c>
      <c r="D10" s="5">
        <f t="shared" ref="D10" si="5">D3*$C10</f>
        <v>5000</v>
      </c>
      <c r="E10" s="5">
        <f>E3*$C10</f>
        <v>10000</v>
      </c>
      <c r="F10" s="5">
        <f>F3*$C10</f>
        <v>15000</v>
      </c>
      <c r="G10" s="5">
        <f>G3*$C10</f>
        <v>20000</v>
      </c>
      <c r="H10" s="5">
        <f t="shared" ref="H10:I10" si="6">H3*$C10</f>
        <v>25000</v>
      </c>
      <c r="I10" s="5">
        <f t="shared" si="6"/>
        <v>30000</v>
      </c>
      <c r="J10" s="5">
        <f t="shared" ref="J10:K10" si="7">J3*$C10</f>
        <v>35000</v>
      </c>
      <c r="K10" s="5">
        <f t="shared" si="7"/>
        <v>40000</v>
      </c>
      <c r="L10" s="5">
        <f t="shared" ref="L10:M10" si="8">L3*$C10</f>
        <v>45000</v>
      </c>
      <c r="M10" s="5">
        <f t="shared" si="8"/>
        <v>50000</v>
      </c>
      <c r="N10" s="2"/>
      <c r="O10" s="2"/>
      <c r="P10" s="4"/>
      <c r="Q10" s="4"/>
    </row>
    <row r="11" spans="1:17" x14ac:dyDescent="0.25">
      <c r="A11" t="s">
        <v>25</v>
      </c>
      <c r="C11" s="12">
        <v>0.05</v>
      </c>
      <c r="D11" s="5">
        <f t="shared" ref="D11:E11" si="9">D3*$C11</f>
        <v>5000</v>
      </c>
      <c r="E11" s="5">
        <f t="shared" si="9"/>
        <v>10000</v>
      </c>
      <c r="F11" s="5">
        <f>F3*$C11</f>
        <v>15000</v>
      </c>
      <c r="G11" s="5">
        <f>G3*$C11</f>
        <v>20000</v>
      </c>
      <c r="H11" s="5">
        <f t="shared" ref="H11:I11" si="10">H3*$C11</f>
        <v>25000</v>
      </c>
      <c r="I11" s="5">
        <f t="shared" si="10"/>
        <v>30000</v>
      </c>
      <c r="J11" s="5">
        <f t="shared" ref="J11:K11" si="11">J3*$C11</f>
        <v>35000</v>
      </c>
      <c r="K11" s="5">
        <f t="shared" si="11"/>
        <v>40000</v>
      </c>
      <c r="L11" s="5">
        <f t="shared" ref="L11:M11" si="12">L3*$C11</f>
        <v>45000</v>
      </c>
      <c r="M11" s="5">
        <f t="shared" si="12"/>
        <v>50000</v>
      </c>
      <c r="N11" s="2"/>
      <c r="O11" s="2"/>
      <c r="P11" s="4"/>
      <c r="Q11" s="4"/>
    </row>
    <row r="12" spans="1:17" x14ac:dyDescent="0.25">
      <c r="A12" t="s">
        <v>26</v>
      </c>
      <c r="C12" s="12">
        <v>0.05</v>
      </c>
      <c r="D12" s="5">
        <f t="shared" ref="D12:E12" si="13">D3*$C12</f>
        <v>5000</v>
      </c>
      <c r="E12" s="5">
        <f t="shared" si="13"/>
        <v>10000</v>
      </c>
      <c r="F12" s="5">
        <f>F3*$C12</f>
        <v>15000</v>
      </c>
      <c r="G12" s="5">
        <f>G3*$C12</f>
        <v>20000</v>
      </c>
      <c r="H12" s="5">
        <f t="shared" ref="H12:I12" si="14">H3*$C12</f>
        <v>25000</v>
      </c>
      <c r="I12" s="5">
        <f t="shared" si="14"/>
        <v>30000</v>
      </c>
      <c r="J12" s="5">
        <f t="shared" ref="J12:K12" si="15">J3*$C12</f>
        <v>35000</v>
      </c>
      <c r="K12" s="5">
        <f t="shared" si="15"/>
        <v>40000</v>
      </c>
      <c r="L12" s="5">
        <f t="shared" ref="L12:M12" si="16">L3*$C12</f>
        <v>45000</v>
      </c>
      <c r="M12" s="5">
        <f t="shared" si="16"/>
        <v>50000</v>
      </c>
      <c r="N12" s="2"/>
      <c r="O12" s="2"/>
      <c r="P12" s="4"/>
      <c r="Q12" s="4"/>
    </row>
    <row r="13" spans="1:17" x14ac:dyDescent="0.25">
      <c r="A13" t="s">
        <v>17</v>
      </c>
      <c r="C13" s="12">
        <v>0.05</v>
      </c>
      <c r="D13" s="5">
        <f t="shared" ref="D13:E13" si="17">D3*$C13</f>
        <v>5000</v>
      </c>
      <c r="E13" s="5">
        <f t="shared" si="17"/>
        <v>10000</v>
      </c>
      <c r="F13" s="5">
        <f>F3*$C13</f>
        <v>15000</v>
      </c>
      <c r="G13" s="5">
        <f>G3*$C13</f>
        <v>20000</v>
      </c>
      <c r="H13" s="5">
        <f t="shared" ref="H13:I13" si="18">H3*$C13</f>
        <v>25000</v>
      </c>
      <c r="I13" s="5">
        <f t="shared" si="18"/>
        <v>30000</v>
      </c>
      <c r="J13" s="5">
        <f t="shared" ref="J13:K13" si="19">J3*$C13</f>
        <v>35000</v>
      </c>
      <c r="K13" s="5">
        <f t="shared" si="19"/>
        <v>40000</v>
      </c>
      <c r="L13" s="5">
        <f t="shared" ref="L13:M13" si="20">L3*$C13</f>
        <v>45000</v>
      </c>
      <c r="M13" s="5">
        <f t="shared" si="20"/>
        <v>50000</v>
      </c>
      <c r="N13" s="2"/>
      <c r="O13" s="2"/>
      <c r="P13" s="4"/>
      <c r="Q13" s="4"/>
    </row>
    <row r="14" spans="1:17" x14ac:dyDescent="0.25">
      <c r="A14" s="4" t="s">
        <v>31</v>
      </c>
      <c r="B14" s="4"/>
      <c r="C14" s="13">
        <v>0.05</v>
      </c>
      <c r="D14" s="8">
        <f t="shared" ref="D14:E14" si="21">D3*$C14</f>
        <v>5000</v>
      </c>
      <c r="E14" s="8">
        <f t="shared" si="21"/>
        <v>10000</v>
      </c>
      <c r="F14" s="8">
        <f>F3*$C14</f>
        <v>15000</v>
      </c>
      <c r="G14" s="8">
        <f>G3*$C14</f>
        <v>20000</v>
      </c>
      <c r="H14" s="8">
        <f t="shared" ref="H14:I14" si="22">H3*$C14</f>
        <v>25000</v>
      </c>
      <c r="I14" s="8">
        <f t="shared" si="22"/>
        <v>30000</v>
      </c>
      <c r="J14" s="8">
        <f t="shared" ref="J14:K14" si="23">J3*$C14</f>
        <v>35000</v>
      </c>
      <c r="K14" s="8">
        <f t="shared" si="23"/>
        <v>40000</v>
      </c>
      <c r="L14" s="8">
        <f t="shared" ref="L14:M14" si="24">L3*$C14</f>
        <v>45000</v>
      </c>
      <c r="M14" s="8">
        <f t="shared" si="24"/>
        <v>50000</v>
      </c>
      <c r="N14" s="2"/>
      <c r="O14" s="2"/>
      <c r="P14" s="4"/>
      <c r="Q14" s="4"/>
    </row>
    <row r="15" spans="1:17" x14ac:dyDescent="0.25">
      <c r="C15" s="14"/>
      <c r="D15" s="5">
        <f t="shared" ref="D15:E15" si="25">SUM(D10:D14)</f>
        <v>25000</v>
      </c>
      <c r="E15" s="5">
        <f t="shared" si="25"/>
        <v>50000</v>
      </c>
      <c r="F15" s="11">
        <f>SUM(F10:F14)</f>
        <v>75000</v>
      </c>
      <c r="G15" s="11">
        <f>SUM(G10:G14)</f>
        <v>100000</v>
      </c>
      <c r="H15" s="11">
        <f t="shared" ref="H15:I15" si="26">SUM(H10:H14)</f>
        <v>125000</v>
      </c>
      <c r="I15" s="11">
        <f t="shared" si="26"/>
        <v>150000</v>
      </c>
      <c r="J15" s="11">
        <f t="shared" ref="J15:K15" si="27">SUM(J10:J14)</f>
        <v>175000</v>
      </c>
      <c r="K15" s="11">
        <f t="shared" si="27"/>
        <v>200000</v>
      </c>
      <c r="L15" s="11">
        <f t="shared" ref="L15:M15" si="28">SUM(L10:L14)</f>
        <v>225000</v>
      </c>
      <c r="M15" s="11">
        <f t="shared" si="28"/>
        <v>250000</v>
      </c>
      <c r="N15" s="2"/>
      <c r="O15" s="2"/>
      <c r="P15" s="4"/>
      <c r="Q15" s="4"/>
    </row>
    <row r="16" spans="1:17" x14ac:dyDescent="0.25">
      <c r="C16" s="14"/>
      <c r="D16" s="11"/>
      <c r="E16" s="11"/>
      <c r="F16" s="11"/>
      <c r="G16" s="2"/>
      <c r="H16" s="2"/>
      <c r="I16" s="2"/>
      <c r="J16" s="2"/>
      <c r="K16" s="2"/>
      <c r="L16" s="2"/>
      <c r="M16" s="2"/>
      <c r="N16" s="2"/>
      <c r="O16" s="2"/>
      <c r="P16" s="4"/>
      <c r="Q16" s="4"/>
    </row>
    <row r="17" spans="1:17" x14ac:dyDescent="0.25">
      <c r="A17" s="4" t="s">
        <v>30</v>
      </c>
      <c r="B17" s="4"/>
      <c r="C17" s="13">
        <f>SUM(C6:C14)</f>
        <v>1.0000000000000002</v>
      </c>
      <c r="D17" s="7">
        <f t="shared" ref="D17:E17" si="29">SUM(D6+D8+D15)</f>
        <v>100000</v>
      </c>
      <c r="E17" s="7">
        <f t="shared" si="29"/>
        <v>200000</v>
      </c>
      <c r="F17" s="7">
        <f>SUM(F6+F8+F15)</f>
        <v>300000</v>
      </c>
      <c r="G17" s="7">
        <f>SUM(G6+G8+G15)</f>
        <v>400000</v>
      </c>
      <c r="H17" s="7">
        <f t="shared" ref="H17:K17" si="30">SUM(H6+H8+H15)</f>
        <v>500000</v>
      </c>
      <c r="I17" s="7">
        <f t="shared" si="30"/>
        <v>600000</v>
      </c>
      <c r="J17" s="7">
        <f t="shared" si="30"/>
        <v>700000</v>
      </c>
      <c r="K17" s="7">
        <f t="shared" si="30"/>
        <v>800000</v>
      </c>
      <c r="L17" s="7">
        <f t="shared" ref="L17:M17" si="31">SUM(L6+L8+L15)</f>
        <v>900000</v>
      </c>
      <c r="M17" s="7">
        <f t="shared" si="31"/>
        <v>1000000</v>
      </c>
      <c r="N17" s="2"/>
      <c r="O17" s="2"/>
      <c r="P17" s="4"/>
      <c r="Q17" s="4"/>
    </row>
    <row r="18" spans="1:17" x14ac:dyDescent="0.25">
      <c r="A18" s="4"/>
      <c r="B18" s="4"/>
      <c r="C18" s="4"/>
      <c r="D18" s="4"/>
      <c r="E18" s="4"/>
      <c r="F18" s="7"/>
      <c r="G18" s="7"/>
      <c r="H18" s="7"/>
      <c r="I18" s="7"/>
      <c r="J18" s="7"/>
      <c r="K18" s="2"/>
      <c r="L18" s="2"/>
      <c r="M18" s="2"/>
      <c r="N18" s="2"/>
      <c r="O18" s="2"/>
      <c r="P18" s="4"/>
      <c r="Q18" s="4"/>
    </row>
    <row r="19" spans="1:17" x14ac:dyDescent="0.25">
      <c r="A19" t="s">
        <v>0</v>
      </c>
      <c r="F19" s="5"/>
      <c r="G19" s="2"/>
      <c r="H19" s="2"/>
      <c r="I19" s="2"/>
      <c r="J19" s="2"/>
      <c r="K19" s="2"/>
      <c r="L19" s="2"/>
      <c r="M19" s="2"/>
      <c r="N19" s="2"/>
      <c r="O19" s="2"/>
      <c r="P19" s="4"/>
      <c r="Q19" s="4"/>
    </row>
    <row r="20" spans="1:17" x14ac:dyDescent="0.25">
      <c r="B20" t="s">
        <v>27</v>
      </c>
      <c r="D20" s="15">
        <v>-25000</v>
      </c>
      <c r="E20" s="15">
        <v>-25000</v>
      </c>
      <c r="F20" s="15">
        <v>-25000</v>
      </c>
      <c r="G20" s="15">
        <f>F20</f>
        <v>-25000</v>
      </c>
      <c r="H20" s="15">
        <f t="shared" ref="H20:I20" si="32">G20</f>
        <v>-25000</v>
      </c>
      <c r="I20" s="15">
        <f t="shared" si="32"/>
        <v>-25000</v>
      </c>
      <c r="J20" s="15">
        <f t="shared" ref="J20:J23" si="33">I20</f>
        <v>-25000</v>
      </c>
      <c r="K20" s="15">
        <f t="shared" ref="K20:K23" si="34">J20</f>
        <v>-25000</v>
      </c>
      <c r="L20" s="15">
        <f t="shared" ref="L20:L23" si="35">K20</f>
        <v>-25000</v>
      </c>
      <c r="M20" s="15">
        <f t="shared" ref="M20:M23" si="36">L20</f>
        <v>-25000</v>
      </c>
      <c r="N20" s="2"/>
      <c r="O20" s="2"/>
      <c r="P20" s="4"/>
      <c r="Q20" s="4"/>
    </row>
    <row r="21" spans="1:17" x14ac:dyDescent="0.25">
      <c r="B21" t="s">
        <v>28</v>
      </c>
      <c r="D21" s="15">
        <v>-20000</v>
      </c>
      <c r="E21" s="15">
        <v>-20000</v>
      </c>
      <c r="F21" s="15">
        <v>-20000</v>
      </c>
      <c r="G21" s="15">
        <f>F21</f>
        <v>-20000</v>
      </c>
      <c r="H21" s="15">
        <f t="shared" ref="H21:I21" si="37">G21</f>
        <v>-20000</v>
      </c>
      <c r="I21" s="15">
        <f t="shared" si="37"/>
        <v>-20000</v>
      </c>
      <c r="J21" s="15">
        <f t="shared" si="33"/>
        <v>-20000</v>
      </c>
      <c r="K21" s="15">
        <f t="shared" si="34"/>
        <v>-20000</v>
      </c>
      <c r="L21" s="15">
        <f t="shared" si="35"/>
        <v>-20000</v>
      </c>
      <c r="M21" s="15">
        <f t="shared" si="36"/>
        <v>-20000</v>
      </c>
      <c r="N21" s="2"/>
      <c r="O21" s="2"/>
      <c r="P21" s="4"/>
      <c r="Q21" s="4"/>
    </row>
    <row r="22" spans="1:17" x14ac:dyDescent="0.25">
      <c r="B22" t="s">
        <v>14</v>
      </c>
      <c r="D22" s="15">
        <v>-15000</v>
      </c>
      <c r="E22" s="15">
        <v>-15000</v>
      </c>
      <c r="F22" s="15">
        <v>-15000</v>
      </c>
      <c r="G22" s="15">
        <f>F22</f>
        <v>-15000</v>
      </c>
      <c r="H22" s="15">
        <f t="shared" ref="H22:I22" si="38">G22</f>
        <v>-15000</v>
      </c>
      <c r="I22" s="15">
        <f t="shared" si="38"/>
        <v>-15000</v>
      </c>
      <c r="J22" s="15">
        <f t="shared" si="33"/>
        <v>-15000</v>
      </c>
      <c r="K22" s="15">
        <f t="shared" si="34"/>
        <v>-15000</v>
      </c>
      <c r="L22" s="15">
        <f t="shared" si="35"/>
        <v>-15000</v>
      </c>
      <c r="M22" s="15">
        <f t="shared" si="36"/>
        <v>-15000</v>
      </c>
      <c r="N22" s="2"/>
      <c r="O22" s="2"/>
      <c r="P22" s="4"/>
      <c r="Q22" s="4"/>
    </row>
    <row r="23" spans="1:17" x14ac:dyDescent="0.25">
      <c r="B23" t="s">
        <v>1</v>
      </c>
      <c r="D23" s="15">
        <v>-10000</v>
      </c>
      <c r="E23" s="15">
        <v>-10000</v>
      </c>
      <c r="F23" s="15">
        <v>-10000</v>
      </c>
      <c r="G23" s="15">
        <f>F23</f>
        <v>-10000</v>
      </c>
      <c r="H23" s="15">
        <f t="shared" ref="H23:I23" si="39">G23</f>
        <v>-10000</v>
      </c>
      <c r="I23" s="15">
        <f t="shared" si="39"/>
        <v>-10000</v>
      </c>
      <c r="J23" s="15">
        <f t="shared" si="33"/>
        <v>-10000</v>
      </c>
      <c r="K23" s="15">
        <f t="shared" si="34"/>
        <v>-10000</v>
      </c>
      <c r="L23" s="15">
        <f t="shared" si="35"/>
        <v>-10000</v>
      </c>
      <c r="M23" s="15">
        <f t="shared" si="36"/>
        <v>-10000</v>
      </c>
      <c r="N23" s="2"/>
      <c r="O23" s="2"/>
      <c r="P23" s="4"/>
      <c r="Q23" s="4"/>
    </row>
    <row r="24" spans="1:17" x14ac:dyDescent="0.25">
      <c r="B24" t="s">
        <v>18</v>
      </c>
      <c r="D24" s="5">
        <f t="shared" ref="D24:E24" si="40">D6*-0.05</f>
        <v>-2500</v>
      </c>
      <c r="E24" s="5">
        <f t="shared" si="40"/>
        <v>-5000</v>
      </c>
      <c r="F24" s="5">
        <f t="shared" ref="F24:K24" si="41">F6*-0.05</f>
        <v>-7500</v>
      </c>
      <c r="G24" s="5">
        <f t="shared" si="41"/>
        <v>-10000</v>
      </c>
      <c r="H24" s="5">
        <f t="shared" si="41"/>
        <v>-12500</v>
      </c>
      <c r="I24" s="5">
        <f t="shared" si="41"/>
        <v>-15000</v>
      </c>
      <c r="J24" s="5">
        <f t="shared" si="41"/>
        <v>-17500</v>
      </c>
      <c r="K24" s="5">
        <f t="shared" si="41"/>
        <v>-20000</v>
      </c>
      <c r="L24" s="5">
        <f t="shared" ref="L24:M24" si="42">L6*-0.05</f>
        <v>-22500</v>
      </c>
      <c r="M24" s="5">
        <f t="shared" si="42"/>
        <v>-25000</v>
      </c>
      <c r="N24" s="2"/>
      <c r="O24" s="2"/>
      <c r="P24" s="4"/>
      <c r="Q24" s="4"/>
    </row>
    <row r="25" spans="1:17" x14ac:dyDescent="0.25">
      <c r="B25" t="s">
        <v>16</v>
      </c>
      <c r="D25" s="5"/>
      <c r="E25" s="5"/>
      <c r="F25" s="5"/>
      <c r="G25" s="2"/>
      <c r="H25" s="2"/>
      <c r="I25" s="2"/>
      <c r="J25" s="2"/>
      <c r="K25" s="2"/>
      <c r="L25" s="2"/>
      <c r="M25" s="2"/>
      <c r="N25" s="2"/>
      <c r="O25" s="2"/>
      <c r="P25" s="4"/>
      <c r="Q25" s="4"/>
    </row>
    <row r="26" spans="1:17" x14ac:dyDescent="0.25">
      <c r="C26" t="s">
        <v>13</v>
      </c>
      <c r="D26" s="15">
        <v>-100</v>
      </c>
      <c r="E26" s="15">
        <f t="shared" ref="E26:F26" si="43">D26</f>
        <v>-100</v>
      </c>
      <c r="F26" s="15">
        <f t="shared" si="43"/>
        <v>-100</v>
      </c>
      <c r="G26" s="15">
        <f>F26</f>
        <v>-100</v>
      </c>
      <c r="H26" s="15">
        <f t="shared" ref="H26:I26" si="44">G26</f>
        <v>-100</v>
      </c>
      <c r="I26" s="15">
        <f t="shared" si="44"/>
        <v>-100</v>
      </c>
      <c r="J26" s="15">
        <f t="shared" ref="J26" si="45">I26</f>
        <v>-100</v>
      </c>
      <c r="K26" s="15">
        <f t="shared" ref="K26" si="46">J26</f>
        <v>-100</v>
      </c>
      <c r="L26" s="15">
        <f t="shared" ref="L26" si="47">K26</f>
        <v>-100</v>
      </c>
      <c r="M26" s="15">
        <f t="shared" ref="M26" si="48">L26</f>
        <v>-100</v>
      </c>
      <c r="N26" s="2"/>
      <c r="O26" s="2"/>
      <c r="P26" s="4"/>
      <c r="Q26" s="4"/>
    </row>
    <row r="27" spans="1:17" x14ac:dyDescent="0.25">
      <c r="C27" s="6" t="s">
        <v>19</v>
      </c>
      <c r="D27" s="5">
        <f t="shared" ref="D27:E27" si="49">D15*-0.03</f>
        <v>-750</v>
      </c>
      <c r="E27" s="5">
        <f t="shared" si="49"/>
        <v>-1500</v>
      </c>
      <c r="F27" s="5">
        <f>F15*-0.03</f>
        <v>-2250</v>
      </c>
      <c r="G27" s="5">
        <f>G15*-0.03</f>
        <v>-3000</v>
      </c>
      <c r="H27" s="5">
        <f t="shared" ref="H27" si="50">H15*-0.03</f>
        <v>-3750</v>
      </c>
      <c r="I27" s="5">
        <f>I15*-0.03</f>
        <v>-4500</v>
      </c>
      <c r="J27" s="5">
        <f>J15*-0.03</f>
        <v>-5250</v>
      </c>
      <c r="K27" s="5">
        <f>K15*-0.03</f>
        <v>-6000</v>
      </c>
      <c r="L27" s="5">
        <f t="shared" ref="L27:M27" si="51">L15*-0.03</f>
        <v>-6750</v>
      </c>
      <c r="M27" s="5">
        <f t="shared" si="51"/>
        <v>-7500</v>
      </c>
      <c r="N27" s="2"/>
      <c r="O27" s="2"/>
      <c r="P27" s="4"/>
      <c r="Q27" s="4"/>
    </row>
    <row r="28" spans="1:17" x14ac:dyDescent="0.25">
      <c r="B28" t="s">
        <v>2</v>
      </c>
      <c r="D28" s="5">
        <f t="shared" ref="D28:E28" si="52">D15*-0.2</f>
        <v>-5000</v>
      </c>
      <c r="E28" s="5">
        <f t="shared" si="52"/>
        <v>-10000</v>
      </c>
      <c r="F28" s="5">
        <f>F15*-0.2</f>
        <v>-15000</v>
      </c>
      <c r="G28" s="5">
        <f>G15*-0.2</f>
        <v>-20000</v>
      </c>
      <c r="H28" s="5">
        <f t="shared" ref="H28" si="53">H15*-0.2</f>
        <v>-25000</v>
      </c>
      <c r="I28" s="5">
        <f>I15*-0.2</f>
        <v>-30000</v>
      </c>
      <c r="J28" s="5">
        <f>J15*-0.2</f>
        <v>-35000</v>
      </c>
      <c r="K28" s="5">
        <f>K15*-0.2</f>
        <v>-40000</v>
      </c>
      <c r="L28" s="5">
        <f t="shared" ref="L28:M28" si="54">L15*-0.2</f>
        <v>-45000</v>
      </c>
      <c r="M28" s="5">
        <f t="shared" si="54"/>
        <v>-50000</v>
      </c>
      <c r="N28" s="2"/>
      <c r="O28" s="2"/>
      <c r="P28" s="4"/>
      <c r="Q28" s="4"/>
    </row>
    <row r="29" spans="1:17" x14ac:dyDescent="0.25">
      <c r="B29" t="s">
        <v>15</v>
      </c>
      <c r="D29" s="5">
        <f t="shared" ref="D29:F29" si="55">SUM(D43+D52+D53+D54+D55)*-1</f>
        <v>-4875</v>
      </c>
      <c r="E29" s="5">
        <f t="shared" si="55"/>
        <v>-9250</v>
      </c>
      <c r="F29" s="5">
        <f t="shared" si="55"/>
        <v>-13625</v>
      </c>
      <c r="G29" s="5">
        <f>SUM(G43+G52+G53+G54+G55)*-1</f>
        <v>-18000</v>
      </c>
      <c r="H29" s="5">
        <f t="shared" ref="H29:I29" si="56">SUM(H43+H52+H53+H54+H55)*-1</f>
        <v>-22375</v>
      </c>
      <c r="I29" s="5">
        <f t="shared" si="56"/>
        <v>-26750</v>
      </c>
      <c r="J29" s="5">
        <f>SUM(J43+J52+J53+J54+J55)*-1</f>
        <v>-31125</v>
      </c>
      <c r="K29" s="5">
        <f>SUM(K43+K52+K53+K54+K55)*-1</f>
        <v>-35500</v>
      </c>
      <c r="L29" s="5">
        <f t="shared" ref="L29:M29" si="57">SUM(L43+L52+L53+L54+L55)*-1</f>
        <v>-39875</v>
      </c>
      <c r="M29" s="5">
        <f t="shared" si="57"/>
        <v>-44250</v>
      </c>
      <c r="N29" s="2"/>
      <c r="O29" s="2"/>
      <c r="P29" s="4"/>
      <c r="Q29" s="4"/>
    </row>
    <row r="30" spans="1:17" x14ac:dyDescent="0.25">
      <c r="D30" s="63">
        <f>SUM(D20:D29)</f>
        <v>-83225</v>
      </c>
      <c r="E30" s="63">
        <f t="shared" ref="E30:M30" si="58">SUM(E20:E29)</f>
        <v>-95850</v>
      </c>
      <c r="F30" s="63">
        <f t="shared" si="58"/>
        <v>-108475</v>
      </c>
      <c r="G30" s="63">
        <f t="shared" si="58"/>
        <v>-121100</v>
      </c>
      <c r="H30" s="63">
        <f t="shared" si="58"/>
        <v>-133725</v>
      </c>
      <c r="I30" s="63">
        <f t="shared" si="58"/>
        <v>-146350</v>
      </c>
      <c r="J30" s="63">
        <f t="shared" si="58"/>
        <v>-158975</v>
      </c>
      <c r="K30" s="63">
        <f t="shared" si="58"/>
        <v>-171600</v>
      </c>
      <c r="L30" s="63">
        <f t="shared" si="58"/>
        <v>-184225</v>
      </c>
      <c r="M30" s="63">
        <f t="shared" si="58"/>
        <v>-196850</v>
      </c>
      <c r="N30" s="2"/>
      <c r="O30" s="2"/>
      <c r="P30" s="4"/>
      <c r="Q30" s="4"/>
    </row>
    <row r="31" spans="1:17" x14ac:dyDescent="0.25">
      <c r="D31" s="5"/>
      <c r="E31" s="5"/>
      <c r="F31" s="5"/>
      <c r="G31" s="2"/>
      <c r="H31" s="2"/>
      <c r="I31" s="2"/>
      <c r="J31" s="2"/>
      <c r="K31" s="2"/>
      <c r="L31" s="2"/>
      <c r="M31" s="2"/>
      <c r="N31" s="2"/>
      <c r="O31" s="2"/>
      <c r="P31" s="4"/>
      <c r="Q31" s="4"/>
    </row>
    <row r="32" spans="1:17" x14ac:dyDescent="0.25">
      <c r="A32" t="s">
        <v>3</v>
      </c>
      <c r="D32" s="15">
        <v>4</v>
      </c>
      <c r="E32" s="15">
        <f>D32</f>
        <v>4</v>
      </c>
      <c r="F32" s="15">
        <f t="shared" ref="F32" si="59">E32</f>
        <v>4</v>
      </c>
      <c r="G32" s="15">
        <f>F32</f>
        <v>4</v>
      </c>
      <c r="H32" s="15">
        <f t="shared" ref="H32:I32" si="60">G32</f>
        <v>4</v>
      </c>
      <c r="I32" s="15">
        <f t="shared" si="60"/>
        <v>4</v>
      </c>
      <c r="J32" s="15">
        <f t="shared" ref="J32" si="61">I32</f>
        <v>4</v>
      </c>
      <c r="K32" s="15">
        <f t="shared" ref="K32" si="62">J32</f>
        <v>4</v>
      </c>
      <c r="L32" s="15">
        <f t="shared" ref="L32" si="63">K32</f>
        <v>4</v>
      </c>
      <c r="M32" s="15">
        <f t="shared" ref="M32" si="64">L32</f>
        <v>4</v>
      </c>
      <c r="N32" s="2"/>
      <c r="O32" s="2"/>
      <c r="P32" s="4"/>
      <c r="Q32" s="4"/>
    </row>
    <row r="33" spans="1:17" x14ac:dyDescent="0.25">
      <c r="D33" s="5"/>
      <c r="E33" s="5"/>
      <c r="F33" s="5"/>
      <c r="G33" s="7"/>
      <c r="H33" s="7"/>
      <c r="I33" s="7"/>
      <c r="J33" s="7"/>
      <c r="K33" s="7"/>
      <c r="L33" s="7"/>
      <c r="M33" s="7"/>
      <c r="N33" s="2"/>
      <c r="O33" s="2"/>
      <c r="P33" s="4"/>
      <c r="Q33" s="4"/>
    </row>
    <row r="34" spans="1:17" x14ac:dyDescent="0.25">
      <c r="A34" t="s">
        <v>4</v>
      </c>
      <c r="C34" t="s">
        <v>20</v>
      </c>
      <c r="D34" s="16">
        <v>19</v>
      </c>
      <c r="E34" s="16">
        <f t="shared" ref="E34:F34" si="65">D34</f>
        <v>19</v>
      </c>
      <c r="F34" s="16">
        <f t="shared" si="65"/>
        <v>19</v>
      </c>
      <c r="G34" s="16">
        <f>F34</f>
        <v>19</v>
      </c>
      <c r="H34" s="16">
        <f t="shared" ref="H34:I34" si="66">G34</f>
        <v>19</v>
      </c>
      <c r="I34" s="16">
        <f t="shared" si="66"/>
        <v>19</v>
      </c>
      <c r="J34" s="16">
        <f t="shared" ref="J34:J35" si="67">I34</f>
        <v>19</v>
      </c>
      <c r="K34" s="16">
        <f t="shared" ref="K34:K35" si="68">J34</f>
        <v>19</v>
      </c>
      <c r="L34" s="16">
        <f t="shared" ref="L34:L35" si="69">K34</f>
        <v>19</v>
      </c>
      <c r="M34" s="16">
        <f t="shared" ref="M34:M35" si="70">L34</f>
        <v>19</v>
      </c>
      <c r="N34" s="2"/>
      <c r="O34" s="2"/>
      <c r="P34" s="4"/>
      <c r="Q34" s="4"/>
    </row>
    <row r="35" spans="1:17" x14ac:dyDescent="0.25">
      <c r="C35" t="s">
        <v>6</v>
      </c>
      <c r="D35" s="16">
        <v>16</v>
      </c>
      <c r="E35" s="16">
        <f t="shared" ref="E35:F35" si="71">D35</f>
        <v>16</v>
      </c>
      <c r="F35" s="16">
        <f t="shared" si="71"/>
        <v>16</v>
      </c>
      <c r="G35" s="16">
        <f>F35</f>
        <v>16</v>
      </c>
      <c r="H35" s="16">
        <f t="shared" ref="H35:I35" si="72">G35</f>
        <v>16</v>
      </c>
      <c r="I35" s="16">
        <f t="shared" si="72"/>
        <v>16</v>
      </c>
      <c r="J35" s="16">
        <f t="shared" si="67"/>
        <v>16</v>
      </c>
      <c r="K35" s="16">
        <f t="shared" si="68"/>
        <v>16</v>
      </c>
      <c r="L35" s="16">
        <f t="shared" si="69"/>
        <v>16</v>
      </c>
      <c r="M35" s="16">
        <f t="shared" si="70"/>
        <v>16</v>
      </c>
      <c r="N35" s="2"/>
      <c r="O35" s="2"/>
      <c r="P35" s="4"/>
      <c r="Q35" s="4"/>
    </row>
    <row r="36" spans="1:17" x14ac:dyDescent="0.25">
      <c r="D36" s="5"/>
      <c r="E36" s="5"/>
      <c r="F36" s="5"/>
      <c r="G36" s="7"/>
      <c r="H36" s="7"/>
      <c r="I36" s="7"/>
      <c r="J36" s="7"/>
      <c r="K36" s="7"/>
      <c r="L36" s="7"/>
      <c r="M36" s="7"/>
      <c r="N36" s="2"/>
      <c r="O36" s="2"/>
      <c r="P36" s="4"/>
      <c r="Q36" s="4"/>
    </row>
    <row r="37" spans="1:17" x14ac:dyDescent="0.25">
      <c r="A37" t="s">
        <v>5</v>
      </c>
      <c r="C37" t="s">
        <v>7</v>
      </c>
      <c r="D37" s="15">
        <v>40000</v>
      </c>
      <c r="E37" s="15">
        <f>D37</f>
        <v>40000</v>
      </c>
      <c r="F37" s="15">
        <f>E37</f>
        <v>40000</v>
      </c>
      <c r="G37" s="15">
        <f>F37</f>
        <v>40000</v>
      </c>
      <c r="H37" s="15">
        <f t="shared" ref="H37:I37" si="73">G37</f>
        <v>40000</v>
      </c>
      <c r="I37" s="15">
        <f t="shared" si="73"/>
        <v>40000</v>
      </c>
      <c r="J37" s="15">
        <f t="shared" ref="J37:J40" si="74">I37</f>
        <v>40000</v>
      </c>
      <c r="K37" s="15">
        <f t="shared" ref="K37:K40" si="75">J37</f>
        <v>40000</v>
      </c>
      <c r="L37" s="15">
        <f t="shared" ref="L37:L40" si="76">K37</f>
        <v>40000</v>
      </c>
      <c r="M37" s="15">
        <f t="shared" ref="M37:M40" si="77">L37</f>
        <v>40000</v>
      </c>
      <c r="N37" s="2"/>
      <c r="O37" s="2"/>
      <c r="P37" s="4"/>
      <c r="Q37" s="4"/>
    </row>
    <row r="38" spans="1:17" x14ac:dyDescent="0.25">
      <c r="C38" t="s">
        <v>8</v>
      </c>
      <c r="D38" s="15">
        <v>10000</v>
      </c>
      <c r="E38" s="15">
        <f t="shared" ref="E38:F38" si="78">D38</f>
        <v>10000</v>
      </c>
      <c r="F38" s="15">
        <f t="shared" si="78"/>
        <v>10000</v>
      </c>
      <c r="G38" s="15">
        <f>F38</f>
        <v>10000</v>
      </c>
      <c r="H38" s="15">
        <f t="shared" ref="H38:I38" si="79">G38</f>
        <v>10000</v>
      </c>
      <c r="I38" s="15">
        <f t="shared" si="79"/>
        <v>10000</v>
      </c>
      <c r="J38" s="15">
        <f t="shared" si="74"/>
        <v>10000</v>
      </c>
      <c r="K38" s="15">
        <f t="shared" si="75"/>
        <v>10000</v>
      </c>
      <c r="L38" s="15">
        <f t="shared" si="76"/>
        <v>10000</v>
      </c>
      <c r="M38" s="15">
        <f t="shared" si="77"/>
        <v>10000</v>
      </c>
      <c r="N38" s="2"/>
      <c r="O38" s="2"/>
      <c r="P38" s="4"/>
      <c r="Q38" s="4"/>
    </row>
    <row r="39" spans="1:17" x14ac:dyDescent="0.25">
      <c r="C39" t="s">
        <v>9</v>
      </c>
      <c r="D39" s="15">
        <v>2000</v>
      </c>
      <c r="E39" s="15">
        <f t="shared" ref="E39:F39" si="80">D39</f>
        <v>2000</v>
      </c>
      <c r="F39" s="15">
        <f t="shared" si="80"/>
        <v>2000</v>
      </c>
      <c r="G39" s="15">
        <f>F39</f>
        <v>2000</v>
      </c>
      <c r="H39" s="15">
        <f t="shared" ref="H39:I39" si="81">G39</f>
        <v>2000</v>
      </c>
      <c r="I39" s="15">
        <f t="shared" si="81"/>
        <v>2000</v>
      </c>
      <c r="J39" s="15">
        <f t="shared" si="74"/>
        <v>2000</v>
      </c>
      <c r="K39" s="15">
        <f t="shared" si="75"/>
        <v>2000</v>
      </c>
      <c r="L39" s="15">
        <f t="shared" si="76"/>
        <v>2000</v>
      </c>
      <c r="M39" s="15">
        <f t="shared" si="77"/>
        <v>2000</v>
      </c>
      <c r="N39" s="2"/>
      <c r="O39" s="2"/>
      <c r="P39" s="4"/>
      <c r="Q39" s="4"/>
    </row>
    <row r="40" spans="1:17" x14ac:dyDescent="0.25">
      <c r="C40" t="s">
        <v>10</v>
      </c>
      <c r="D40" s="15">
        <v>1000</v>
      </c>
      <c r="E40" s="15">
        <f t="shared" ref="E40:F40" si="82">D40</f>
        <v>1000</v>
      </c>
      <c r="F40" s="15">
        <f t="shared" si="82"/>
        <v>1000</v>
      </c>
      <c r="G40" s="15">
        <f>F40</f>
        <v>1000</v>
      </c>
      <c r="H40" s="15">
        <f t="shared" ref="H40:I40" si="83">G40</f>
        <v>1000</v>
      </c>
      <c r="I40" s="15">
        <f t="shared" si="83"/>
        <v>1000</v>
      </c>
      <c r="J40" s="15">
        <f t="shared" si="74"/>
        <v>1000</v>
      </c>
      <c r="K40" s="15">
        <f t="shared" si="75"/>
        <v>1000</v>
      </c>
      <c r="L40" s="15">
        <f t="shared" si="76"/>
        <v>1000</v>
      </c>
      <c r="M40" s="15">
        <f t="shared" si="77"/>
        <v>1000</v>
      </c>
      <c r="N40" s="2"/>
      <c r="O40" s="2"/>
      <c r="P40" s="4"/>
      <c r="Q40" s="4"/>
    </row>
    <row r="41" spans="1:17" x14ac:dyDescent="0.25">
      <c r="D41" s="5"/>
      <c r="E41" s="5"/>
      <c r="F41" s="5"/>
      <c r="G41" s="2"/>
      <c r="H41" s="2"/>
      <c r="I41" s="2"/>
      <c r="J41" s="2"/>
      <c r="K41" s="2"/>
      <c r="L41" s="2"/>
      <c r="M41" s="2"/>
      <c r="N41" s="2"/>
      <c r="O41" s="2"/>
      <c r="P41" s="4"/>
      <c r="Q41" s="4"/>
    </row>
    <row r="42" spans="1:17" x14ac:dyDescent="0.25">
      <c r="A42" t="s">
        <v>29</v>
      </c>
      <c r="D42" s="5">
        <f t="shared" ref="D42:E42" si="84">D6*0.3</f>
        <v>15000</v>
      </c>
      <c r="E42" s="5">
        <f t="shared" si="84"/>
        <v>30000</v>
      </c>
      <c r="F42" s="5">
        <f>F6*0.3</f>
        <v>45000</v>
      </c>
      <c r="G42" s="5">
        <f>G6*0.3</f>
        <v>60000</v>
      </c>
      <c r="H42" s="5">
        <f t="shared" ref="H42:I42" si="85">H6*0.3</f>
        <v>75000</v>
      </c>
      <c r="I42" s="5">
        <f t="shared" si="85"/>
        <v>90000</v>
      </c>
      <c r="J42" s="5">
        <f t="shared" ref="J42:K42" si="86">J6*0.3</f>
        <v>105000</v>
      </c>
      <c r="K42" s="5">
        <f t="shared" si="86"/>
        <v>120000</v>
      </c>
      <c r="L42" s="5">
        <f t="shared" ref="L42:M42" si="87">L6*0.3</f>
        <v>135000</v>
      </c>
      <c r="M42" s="5">
        <f t="shared" si="87"/>
        <v>150000</v>
      </c>
      <c r="N42" s="2"/>
      <c r="O42" s="2"/>
      <c r="P42" s="4"/>
      <c r="Q42" s="4"/>
    </row>
    <row r="43" spans="1:17" x14ac:dyDescent="0.25">
      <c r="A43" t="s">
        <v>57</v>
      </c>
      <c r="D43" s="5">
        <f t="shared" ref="D43:E43" si="88">D6*0.05</f>
        <v>2500</v>
      </c>
      <c r="E43" s="5">
        <f t="shared" si="88"/>
        <v>5000</v>
      </c>
      <c r="F43" s="5">
        <f>F6*0.05</f>
        <v>7500</v>
      </c>
      <c r="G43" s="5">
        <f>G6*0.05</f>
        <v>10000</v>
      </c>
      <c r="H43" s="5">
        <f t="shared" ref="H43:I43" si="89">H6*0.05</f>
        <v>12500</v>
      </c>
      <c r="I43" s="5">
        <f t="shared" si="89"/>
        <v>15000</v>
      </c>
      <c r="J43" s="5">
        <f t="shared" ref="J43:K43" si="90">J6*0.05</f>
        <v>17500</v>
      </c>
      <c r="K43" s="5">
        <f t="shared" si="90"/>
        <v>20000</v>
      </c>
      <c r="L43" s="5">
        <f t="shared" ref="L43:M43" si="91">L6*0.05</f>
        <v>22500</v>
      </c>
      <c r="M43" s="5">
        <f t="shared" si="91"/>
        <v>25000</v>
      </c>
      <c r="N43" s="2"/>
      <c r="O43" s="2"/>
      <c r="P43" s="4"/>
      <c r="Q43" s="4"/>
    </row>
    <row r="44" spans="1:17" x14ac:dyDescent="0.25">
      <c r="D44" s="5"/>
      <c r="E44" s="5"/>
      <c r="F44" s="5"/>
      <c r="G44" s="2"/>
      <c r="H44" s="2"/>
      <c r="I44" s="2"/>
      <c r="J44" s="2"/>
      <c r="K44" s="2"/>
      <c r="L44" s="2"/>
      <c r="M44" s="2"/>
      <c r="N44" s="2"/>
      <c r="O44" s="2"/>
      <c r="P44" s="4"/>
      <c r="Q44" s="4"/>
    </row>
    <row r="45" spans="1:17" x14ac:dyDescent="0.25">
      <c r="A45" t="s">
        <v>11</v>
      </c>
      <c r="D45" s="5"/>
      <c r="E45" s="5"/>
      <c r="F45" s="5"/>
      <c r="G45" s="2"/>
      <c r="H45" s="2"/>
      <c r="I45" s="2"/>
      <c r="J45" s="2"/>
      <c r="K45" s="2"/>
      <c r="L45" s="2"/>
      <c r="M45" s="2"/>
      <c r="N45" s="2"/>
      <c r="O45" s="2"/>
      <c r="P45" s="4"/>
      <c r="Q45" s="4"/>
    </row>
    <row r="46" spans="1:17" x14ac:dyDescent="0.25">
      <c r="C46" s="3">
        <v>41379</v>
      </c>
      <c r="D46" s="5">
        <v>0</v>
      </c>
      <c r="E46" s="5">
        <f>SUM((E8+E10+E12+E13+E14+E20+E21+E23+E24+E26+E27+E28+E29)/4)*0.3</f>
        <v>686.25</v>
      </c>
      <c r="F46" s="5">
        <f>SUM((F8+F10+F12+F13+F14+F20+F21+F23+F24+F26+F27+F28+F29)/4)*0.3</f>
        <v>3114.375</v>
      </c>
      <c r="G46" s="5">
        <f>SUM((G8+G10+G12+G13+G14+G20+G21+G23+G24+G26+G27+G28+G29)/4)*0.3</f>
        <v>5542.5</v>
      </c>
      <c r="H46" s="5">
        <f t="shared" ref="H46:I46" si="92">SUM((H8+H10+H12+H13+H14+H20+H21+H23+H24+H26+H27+H28+H29)/4)*0.3</f>
        <v>7970.625</v>
      </c>
      <c r="I46" s="5">
        <f t="shared" si="92"/>
        <v>10398.75</v>
      </c>
      <c r="J46" s="5">
        <f t="shared" ref="J46:K46" si="93">SUM((J8+J10+J12+J13+J14+J20+J21+J23+J24+J26+J27+J28+J29)/4)*0.3</f>
        <v>12826.875</v>
      </c>
      <c r="K46" s="5">
        <f t="shared" si="93"/>
        <v>15255</v>
      </c>
      <c r="L46" s="5">
        <f t="shared" ref="L46:M46" si="94">SUM((L8+L10+L12+L13+L14+L20+L21+L23+L24+L26+L27+L28+L29)/4)*0.3</f>
        <v>17683.125</v>
      </c>
      <c r="M46" s="5">
        <f t="shared" si="94"/>
        <v>20111.25</v>
      </c>
      <c r="N46" s="2"/>
      <c r="O46" s="2"/>
      <c r="P46" s="4"/>
      <c r="Q46" s="4"/>
    </row>
    <row r="47" spans="1:17" x14ac:dyDescent="0.25">
      <c r="C47" s="3">
        <v>41440</v>
      </c>
      <c r="D47" s="5">
        <v>0</v>
      </c>
      <c r="E47" s="5">
        <f t="shared" ref="E47" si="95">E46</f>
        <v>686.25</v>
      </c>
      <c r="F47" s="5">
        <f>F46</f>
        <v>3114.375</v>
      </c>
      <c r="G47" s="5">
        <f>G46</f>
        <v>5542.5</v>
      </c>
      <c r="H47" s="5">
        <f t="shared" ref="H47:I47" si="96">H46</f>
        <v>7970.625</v>
      </c>
      <c r="I47" s="5">
        <f t="shared" si="96"/>
        <v>10398.75</v>
      </c>
      <c r="J47" s="5">
        <f t="shared" ref="J47:K47" si="97">J46</f>
        <v>12826.875</v>
      </c>
      <c r="K47" s="5">
        <f t="shared" si="97"/>
        <v>15255</v>
      </c>
      <c r="L47" s="5">
        <f t="shared" ref="L47:M47" si="98">L46</f>
        <v>17683.125</v>
      </c>
      <c r="M47" s="5">
        <f t="shared" si="98"/>
        <v>20111.25</v>
      </c>
      <c r="N47" s="2"/>
      <c r="O47" s="2"/>
      <c r="P47" s="4"/>
      <c r="Q47" s="4"/>
    </row>
    <row r="48" spans="1:17" x14ac:dyDescent="0.25">
      <c r="C48" s="3">
        <v>41532</v>
      </c>
      <c r="D48" s="5">
        <v>0</v>
      </c>
      <c r="E48" s="5">
        <f t="shared" ref="E48" si="99">E46</f>
        <v>686.25</v>
      </c>
      <c r="F48" s="5">
        <f>F46</f>
        <v>3114.375</v>
      </c>
      <c r="G48" s="5">
        <f>G46</f>
        <v>5542.5</v>
      </c>
      <c r="H48" s="5">
        <f t="shared" ref="H48:I48" si="100">H46</f>
        <v>7970.625</v>
      </c>
      <c r="I48" s="5">
        <f t="shared" si="100"/>
        <v>10398.75</v>
      </c>
      <c r="J48" s="5">
        <f t="shared" ref="J48:K48" si="101">J46</f>
        <v>12826.875</v>
      </c>
      <c r="K48" s="5">
        <f t="shared" si="101"/>
        <v>15255</v>
      </c>
      <c r="L48" s="5">
        <f t="shared" ref="L48:M48" si="102">L46</f>
        <v>17683.125</v>
      </c>
      <c r="M48" s="5">
        <f t="shared" si="102"/>
        <v>20111.25</v>
      </c>
      <c r="N48" s="2"/>
      <c r="O48" s="2"/>
      <c r="P48" s="4"/>
      <c r="Q48" s="4"/>
    </row>
    <row r="49" spans="1:17" x14ac:dyDescent="0.25">
      <c r="C49" s="3">
        <v>41654</v>
      </c>
      <c r="D49" s="5">
        <v>0</v>
      </c>
      <c r="E49" s="5">
        <f t="shared" ref="E49" si="103">E46</f>
        <v>686.25</v>
      </c>
      <c r="F49" s="5">
        <f>F46</f>
        <v>3114.375</v>
      </c>
      <c r="G49" s="5">
        <f>G46</f>
        <v>5542.5</v>
      </c>
      <c r="H49" s="5">
        <f t="shared" ref="H49:I49" si="104">H46</f>
        <v>7970.625</v>
      </c>
      <c r="I49" s="5">
        <f t="shared" si="104"/>
        <v>10398.75</v>
      </c>
      <c r="J49" s="5">
        <f t="shared" ref="J49:K49" si="105">J46</f>
        <v>12826.875</v>
      </c>
      <c r="K49" s="5">
        <f t="shared" si="105"/>
        <v>15255</v>
      </c>
      <c r="L49" s="5">
        <f t="shared" ref="L49:M49" si="106">L46</f>
        <v>17683.125</v>
      </c>
      <c r="M49" s="5">
        <f t="shared" si="106"/>
        <v>20111.25</v>
      </c>
      <c r="N49" s="2"/>
      <c r="O49" s="2"/>
      <c r="P49" s="4"/>
      <c r="Q49" s="4"/>
    </row>
    <row r="50" spans="1:17" x14ac:dyDescent="0.25">
      <c r="D50" s="5"/>
      <c r="E50" s="5"/>
      <c r="F50" s="5"/>
      <c r="G50" s="2"/>
      <c r="H50" s="2"/>
      <c r="I50" s="2"/>
      <c r="J50" s="2"/>
      <c r="K50" s="2"/>
      <c r="L50" s="2"/>
      <c r="M50" s="2"/>
      <c r="N50" s="2"/>
      <c r="O50" s="2"/>
      <c r="P50" s="4"/>
      <c r="Q50" s="4"/>
    </row>
    <row r="51" spans="1:17" x14ac:dyDescent="0.25">
      <c r="A51" t="s">
        <v>12</v>
      </c>
      <c r="D51" s="35"/>
      <c r="E51" s="35"/>
      <c r="F51" s="35"/>
      <c r="G51" s="35"/>
      <c r="H51" s="35"/>
      <c r="I51" s="35"/>
      <c r="J51" s="2"/>
      <c r="K51" s="2"/>
      <c r="L51" s="2"/>
      <c r="M51" s="2"/>
      <c r="N51" s="2"/>
      <c r="O51" s="2"/>
      <c r="P51" s="4"/>
      <c r="Q51" s="4"/>
    </row>
    <row r="52" spans="1:17" x14ac:dyDescent="0.25">
      <c r="C52" s="3">
        <v>41289</v>
      </c>
      <c r="D52" s="15">
        <v>500</v>
      </c>
      <c r="E52" s="15">
        <f t="shared" ref="E52:F52" si="107">D52</f>
        <v>500</v>
      </c>
      <c r="F52" s="15">
        <f t="shared" si="107"/>
        <v>500</v>
      </c>
      <c r="G52" s="15">
        <f>F52</f>
        <v>500</v>
      </c>
      <c r="H52" s="15">
        <f t="shared" ref="H52:I52" si="108">G52</f>
        <v>500</v>
      </c>
      <c r="I52" s="15">
        <f t="shared" si="108"/>
        <v>500</v>
      </c>
      <c r="J52" s="15">
        <f t="shared" ref="J52" si="109">I52</f>
        <v>500</v>
      </c>
      <c r="K52" s="15">
        <f t="shared" ref="K52" si="110">J52</f>
        <v>500</v>
      </c>
      <c r="L52" s="15">
        <f t="shared" ref="L52" si="111">K52</f>
        <v>500</v>
      </c>
      <c r="M52" s="15">
        <f t="shared" ref="M52" si="112">L52</f>
        <v>500</v>
      </c>
      <c r="N52" s="4"/>
      <c r="O52" s="4"/>
      <c r="P52" s="4"/>
      <c r="Q52" s="4"/>
    </row>
    <row r="53" spans="1:17" x14ac:dyDescent="0.25">
      <c r="C53" s="3">
        <v>41379</v>
      </c>
      <c r="D53" s="5">
        <f t="shared" ref="D53:E53" si="113">SUM((D8+D10+D11+D12+D13+D14)/4)*0.05</f>
        <v>625</v>
      </c>
      <c r="E53" s="5">
        <f t="shared" si="113"/>
        <v>1250</v>
      </c>
      <c r="F53" s="5">
        <f>SUM((F8+F10+F11+F12+F13+F14)/4)*0.05</f>
        <v>1875</v>
      </c>
      <c r="G53" s="5">
        <f>SUM((G8+G10+G11+G12+G13+G14)/4)*0.05</f>
        <v>2500</v>
      </c>
      <c r="H53" s="5">
        <f t="shared" ref="H53:I53" si="114">SUM((H8+H10+H11+H12+H13+H14)/4)*0.05</f>
        <v>3125</v>
      </c>
      <c r="I53" s="5">
        <f t="shared" si="114"/>
        <v>3750</v>
      </c>
      <c r="J53" s="5">
        <f t="shared" ref="J53:K53" si="115">SUM((J8+J10+J11+J12+J13+J14)/4)*0.05</f>
        <v>4375</v>
      </c>
      <c r="K53" s="5">
        <f t="shared" si="115"/>
        <v>5000</v>
      </c>
      <c r="L53" s="5">
        <f t="shared" ref="L53:M53" si="116">SUM((L8+L10+L11+L12+L13+L14)/4)*0.05</f>
        <v>5625</v>
      </c>
      <c r="M53" s="5">
        <f t="shared" si="116"/>
        <v>6250</v>
      </c>
      <c r="N53" s="4"/>
      <c r="O53" s="4"/>
      <c r="P53" s="4"/>
      <c r="Q53" s="4"/>
    </row>
    <row r="54" spans="1:17" x14ac:dyDescent="0.25">
      <c r="C54" s="3">
        <v>41440</v>
      </c>
      <c r="D54" s="5">
        <f t="shared" ref="D54:E54" si="117">D53</f>
        <v>625</v>
      </c>
      <c r="E54" s="5">
        <f t="shared" si="117"/>
        <v>1250</v>
      </c>
      <c r="F54" s="5">
        <f>F53</f>
        <v>1875</v>
      </c>
      <c r="G54" s="5">
        <f>G53</f>
        <v>2500</v>
      </c>
      <c r="H54" s="5">
        <f t="shared" ref="H54:I54" si="118">H53</f>
        <v>3125</v>
      </c>
      <c r="I54" s="5">
        <f t="shared" si="118"/>
        <v>3750</v>
      </c>
      <c r="J54" s="5">
        <f t="shared" ref="J54:K54" si="119">J53</f>
        <v>4375</v>
      </c>
      <c r="K54" s="5">
        <f t="shared" si="119"/>
        <v>5000</v>
      </c>
      <c r="L54" s="5">
        <f t="shared" ref="L54:M54" si="120">L53</f>
        <v>5625</v>
      </c>
      <c r="M54" s="5">
        <f t="shared" si="120"/>
        <v>6250</v>
      </c>
      <c r="N54" s="4"/>
      <c r="O54" s="4"/>
      <c r="P54" s="4"/>
      <c r="Q54" s="4"/>
    </row>
    <row r="55" spans="1:17" x14ac:dyDescent="0.25">
      <c r="C55" s="3">
        <v>41532</v>
      </c>
      <c r="D55" s="5">
        <f t="shared" ref="D55:E55" si="121">D53</f>
        <v>625</v>
      </c>
      <c r="E55" s="5">
        <f t="shared" si="121"/>
        <v>1250</v>
      </c>
      <c r="F55" s="5">
        <f>F53</f>
        <v>1875</v>
      </c>
      <c r="G55" s="5">
        <f>G53</f>
        <v>2500</v>
      </c>
      <c r="H55" s="5">
        <f t="shared" ref="H55:I55" si="122">H53</f>
        <v>3125</v>
      </c>
      <c r="I55" s="5">
        <f t="shared" si="122"/>
        <v>3750</v>
      </c>
      <c r="J55" s="5">
        <f t="shared" ref="J55:K55" si="123">J53</f>
        <v>4375</v>
      </c>
      <c r="K55" s="5">
        <f t="shared" si="123"/>
        <v>5000</v>
      </c>
      <c r="L55" s="5">
        <f t="shared" ref="L55:M55" si="124">L53</f>
        <v>5625</v>
      </c>
      <c r="M55" s="5">
        <f t="shared" si="124"/>
        <v>6250</v>
      </c>
      <c r="N55" s="4"/>
      <c r="O55" s="4"/>
      <c r="P55" s="4"/>
      <c r="Q55" s="4"/>
    </row>
    <row r="56" spans="1:17" x14ac:dyDescent="0.25">
      <c r="C56" s="3">
        <v>41654</v>
      </c>
      <c r="D56" s="5">
        <f t="shared" ref="D56:E56" si="125">D53</f>
        <v>625</v>
      </c>
      <c r="E56" s="5">
        <f t="shared" si="125"/>
        <v>1250</v>
      </c>
      <c r="F56" s="5">
        <f>F53</f>
        <v>1875</v>
      </c>
      <c r="G56" s="5">
        <f>G53</f>
        <v>2500</v>
      </c>
      <c r="H56" s="5">
        <f t="shared" ref="H56:I56" si="126">H53</f>
        <v>3125</v>
      </c>
      <c r="I56" s="5">
        <f t="shared" si="126"/>
        <v>3750</v>
      </c>
      <c r="J56" s="5">
        <f t="shared" ref="J56:K56" si="127">J53</f>
        <v>4375</v>
      </c>
      <c r="K56" s="5">
        <f t="shared" si="127"/>
        <v>5000</v>
      </c>
      <c r="L56" s="5">
        <f t="shared" ref="L56:M56" si="128">L53</f>
        <v>5625</v>
      </c>
      <c r="M56" s="5">
        <f t="shared" si="128"/>
        <v>6250</v>
      </c>
      <c r="N56" s="4"/>
      <c r="O56" s="4"/>
      <c r="P56" s="4"/>
      <c r="Q56" s="4"/>
    </row>
    <row r="57" spans="1:17" x14ac:dyDescent="0.25">
      <c r="F57" s="6"/>
      <c r="G57" s="4"/>
      <c r="H57" s="4"/>
      <c r="I57" s="4"/>
      <c r="J57" s="4"/>
      <c r="K57" s="4"/>
      <c r="L57" s="4"/>
      <c r="M57" s="4"/>
    </row>
    <row r="58" spans="1:17" x14ac:dyDescent="0.25">
      <c r="F58" s="6"/>
      <c r="G58" s="4"/>
      <c r="H58" s="4"/>
      <c r="I58" s="4"/>
      <c r="J58" s="4"/>
      <c r="K58" s="4"/>
      <c r="L58" s="4"/>
      <c r="M58" s="4"/>
    </row>
    <row r="59" spans="1:17" x14ac:dyDescent="0.25">
      <c r="F59" s="6"/>
      <c r="G59" s="4"/>
      <c r="H59" s="4"/>
      <c r="I59" s="4"/>
      <c r="J59" s="4"/>
      <c r="K59" s="4"/>
      <c r="L59" s="4"/>
      <c r="M59" s="4"/>
    </row>
  </sheetData>
  <pageMargins left="0.7" right="0.7" top="0.75" bottom="0.75" header="0.3" footer="0.3"/>
  <pageSetup scale="61" orientation="landscape" r:id="rId1"/>
  <ignoredErrors>
    <ignoredError sqref="F29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10" workbookViewId="0">
      <selection activeCell="M37" sqref="M37"/>
    </sheetView>
  </sheetViews>
  <sheetFormatPr defaultRowHeight="15" x14ac:dyDescent="0.25"/>
  <cols>
    <col min="2" max="2" width="10.85546875" customWidth="1"/>
    <col min="3" max="9" width="10.28515625" bestFit="1" customWidth="1"/>
    <col min="10" max="10" width="13.28515625" bestFit="1" customWidth="1"/>
    <col min="11" max="11" width="10.28515625" bestFit="1" customWidth="1"/>
    <col min="12" max="12" width="12" bestFit="1" customWidth="1"/>
  </cols>
  <sheetData>
    <row r="1" spans="1:12" s="17" customFormat="1" ht="18.95" customHeight="1" thickTop="1" thickBot="1" x14ac:dyDescent="0.3">
      <c r="A1" s="22" t="s">
        <v>32</v>
      </c>
      <c r="B1" s="41">
        <v>0.5</v>
      </c>
      <c r="C1" s="33">
        <v>100000</v>
      </c>
      <c r="D1" s="32">
        <v>200000</v>
      </c>
      <c r="E1" s="31">
        <v>300000</v>
      </c>
      <c r="F1" s="32">
        <v>400000</v>
      </c>
      <c r="G1" s="33">
        <v>500000</v>
      </c>
      <c r="H1" s="32">
        <v>600000</v>
      </c>
      <c r="I1" s="33">
        <v>700000</v>
      </c>
      <c r="J1" s="32">
        <v>800000</v>
      </c>
      <c r="K1" s="33">
        <v>900000</v>
      </c>
      <c r="L1" s="32">
        <v>1000000</v>
      </c>
    </row>
    <row r="2" spans="1:12" s="17" customFormat="1" ht="18.95" customHeight="1" thickTop="1" x14ac:dyDescent="0.25">
      <c r="A2" s="28" t="s">
        <v>40</v>
      </c>
      <c r="B2" s="23" t="s">
        <v>35</v>
      </c>
      <c r="C2" s="24">
        <v>0</v>
      </c>
      <c r="D2" s="19">
        <v>3746</v>
      </c>
      <c r="E2" s="24">
        <v>33826</v>
      </c>
      <c r="F2" s="19">
        <v>59945</v>
      </c>
      <c r="G2" s="26">
        <v>88624</v>
      </c>
      <c r="H2" s="19">
        <v>115422</v>
      </c>
      <c r="I2" s="34">
        <v>147846</v>
      </c>
      <c r="J2" s="19">
        <v>181098</v>
      </c>
      <c r="K2" s="34">
        <v>212349</v>
      </c>
      <c r="L2" s="19">
        <v>244645</v>
      </c>
    </row>
    <row r="3" spans="1:12" s="17" customFormat="1" ht="18.95" customHeight="1" x14ac:dyDescent="0.25">
      <c r="A3" s="28" t="s">
        <v>44</v>
      </c>
      <c r="B3" s="23" t="s">
        <v>36</v>
      </c>
      <c r="C3" s="24">
        <v>0</v>
      </c>
      <c r="D3" s="19">
        <v>7395</v>
      </c>
      <c r="E3" s="24">
        <v>7472</v>
      </c>
      <c r="F3" s="19">
        <v>10550</v>
      </c>
      <c r="G3" s="26">
        <v>11802</v>
      </c>
      <c r="H3" s="19">
        <v>13497</v>
      </c>
      <c r="I3" s="34">
        <v>7933</v>
      </c>
      <c r="J3" s="19">
        <v>0</v>
      </c>
      <c r="K3" s="34">
        <v>0</v>
      </c>
      <c r="L3" s="19">
        <v>0</v>
      </c>
    </row>
    <row r="4" spans="1:12" s="17" customFormat="1" ht="18.95" customHeight="1" x14ac:dyDescent="0.25">
      <c r="A4" s="28" t="s">
        <v>45</v>
      </c>
      <c r="B4" s="23" t="s">
        <v>37</v>
      </c>
      <c r="C4" s="24">
        <v>3532</v>
      </c>
      <c r="D4" s="19">
        <v>5901</v>
      </c>
      <c r="E4" s="24">
        <v>6303</v>
      </c>
      <c r="F4" s="19">
        <v>8404</v>
      </c>
      <c r="G4" s="26">
        <v>10505</v>
      </c>
      <c r="H4" s="19">
        <v>12606</v>
      </c>
      <c r="I4" s="34">
        <v>14706</v>
      </c>
      <c r="J4" s="19">
        <v>16808</v>
      </c>
      <c r="K4" s="34">
        <v>18909</v>
      </c>
      <c r="L4" s="19">
        <v>20795</v>
      </c>
    </row>
    <row r="5" spans="1:12" s="17" customFormat="1" ht="18.95" customHeight="1" x14ac:dyDescent="0.25">
      <c r="A5" s="30" t="s">
        <v>46</v>
      </c>
      <c r="B5" s="23" t="s">
        <v>38</v>
      </c>
      <c r="C5" s="24">
        <v>0</v>
      </c>
      <c r="D5" s="19">
        <v>0</v>
      </c>
      <c r="E5" s="24">
        <v>0</v>
      </c>
      <c r="F5" s="19">
        <v>381</v>
      </c>
      <c r="G5" s="26">
        <v>1039</v>
      </c>
      <c r="H5" s="19">
        <v>1697</v>
      </c>
      <c r="I5" s="34">
        <v>2355</v>
      </c>
      <c r="J5" s="19">
        <v>3012</v>
      </c>
      <c r="K5" s="34">
        <v>3670</v>
      </c>
      <c r="L5" s="19">
        <v>4328</v>
      </c>
    </row>
    <row r="6" spans="1:12" s="17" customFormat="1" ht="15.75" x14ac:dyDescent="0.25">
      <c r="A6" s="30" t="s">
        <v>47</v>
      </c>
      <c r="B6" s="23" t="s">
        <v>39</v>
      </c>
      <c r="C6" s="24">
        <v>0</v>
      </c>
      <c r="D6" s="19">
        <v>0</v>
      </c>
      <c r="E6" s="24">
        <v>968</v>
      </c>
      <c r="F6" s="19">
        <v>1293</v>
      </c>
      <c r="G6" s="26">
        <v>1618</v>
      </c>
      <c r="H6" s="19">
        <v>1943</v>
      </c>
      <c r="I6" s="34">
        <v>2268</v>
      </c>
      <c r="J6" s="19">
        <v>2783</v>
      </c>
      <c r="K6" s="34">
        <v>2918</v>
      </c>
      <c r="L6" s="19">
        <v>3243</v>
      </c>
    </row>
    <row r="8" spans="1:12" ht="15.75" x14ac:dyDescent="0.25">
      <c r="B8" s="28" t="s">
        <v>44</v>
      </c>
      <c r="C8" s="28" t="s">
        <v>45</v>
      </c>
      <c r="D8" s="30" t="s">
        <v>46</v>
      </c>
      <c r="E8" s="30" t="s">
        <v>47</v>
      </c>
      <c r="F8" s="28" t="s">
        <v>40</v>
      </c>
    </row>
    <row r="9" spans="1:12" ht="15.75" x14ac:dyDescent="0.25">
      <c r="B9" s="28"/>
      <c r="C9" s="28"/>
      <c r="D9" s="30"/>
      <c r="E9" s="30"/>
      <c r="F9" s="28"/>
    </row>
    <row r="10" spans="1:12" x14ac:dyDescent="0.25">
      <c r="A10">
        <v>100000</v>
      </c>
      <c r="B10">
        <v>0</v>
      </c>
      <c r="C10">
        <v>3532</v>
      </c>
      <c r="D10">
        <v>0</v>
      </c>
      <c r="E10">
        <v>0</v>
      </c>
    </row>
    <row r="11" spans="1:12" x14ac:dyDescent="0.25">
      <c r="F11">
        <v>0</v>
      </c>
    </row>
    <row r="13" spans="1:12" x14ac:dyDescent="0.25">
      <c r="A13">
        <v>200000</v>
      </c>
      <c r="B13">
        <v>7395</v>
      </c>
      <c r="C13">
        <v>5901</v>
      </c>
      <c r="D13">
        <v>0</v>
      </c>
      <c r="E13">
        <v>0</v>
      </c>
    </row>
    <row r="14" spans="1:12" x14ac:dyDescent="0.25">
      <c r="F14">
        <v>3746</v>
      </c>
    </row>
    <row r="16" spans="1:12" x14ac:dyDescent="0.25">
      <c r="A16">
        <v>300000</v>
      </c>
      <c r="B16">
        <v>7472</v>
      </c>
      <c r="C16">
        <v>6303</v>
      </c>
      <c r="D16">
        <v>0</v>
      </c>
      <c r="E16">
        <v>968</v>
      </c>
    </row>
    <row r="17" spans="1:11" x14ac:dyDescent="0.25">
      <c r="F17">
        <v>33826</v>
      </c>
    </row>
    <row r="19" spans="1:11" x14ac:dyDescent="0.25">
      <c r="A19">
        <v>400000</v>
      </c>
      <c r="B19">
        <v>10550</v>
      </c>
      <c r="C19">
        <v>8404</v>
      </c>
      <c r="D19">
        <v>381</v>
      </c>
      <c r="E19">
        <v>381</v>
      </c>
    </row>
    <row r="20" spans="1:11" x14ac:dyDescent="0.25">
      <c r="F20">
        <v>59945</v>
      </c>
    </row>
    <row r="22" spans="1:11" x14ac:dyDescent="0.25">
      <c r="A22">
        <v>500000</v>
      </c>
      <c r="B22">
        <v>11802</v>
      </c>
      <c r="C22">
        <v>10505</v>
      </c>
      <c r="D22">
        <v>1039</v>
      </c>
      <c r="E22">
        <v>1618</v>
      </c>
    </row>
    <row r="23" spans="1:11" x14ac:dyDescent="0.25">
      <c r="F23">
        <v>88624</v>
      </c>
    </row>
    <row r="25" spans="1:11" x14ac:dyDescent="0.25">
      <c r="A25">
        <v>600000</v>
      </c>
      <c r="B25">
        <v>13497</v>
      </c>
      <c r="C25">
        <v>12606</v>
      </c>
      <c r="D25">
        <v>1697</v>
      </c>
      <c r="E25">
        <v>1943</v>
      </c>
    </row>
    <row r="26" spans="1:11" x14ac:dyDescent="0.25">
      <c r="F26">
        <v>115422</v>
      </c>
    </row>
    <row r="28" spans="1:11" x14ac:dyDescent="0.25">
      <c r="A28">
        <v>700000</v>
      </c>
      <c r="B28">
        <v>7933</v>
      </c>
      <c r="C28">
        <v>14706</v>
      </c>
      <c r="D28">
        <v>2355</v>
      </c>
      <c r="E28">
        <v>2268</v>
      </c>
    </row>
    <row r="29" spans="1:11" x14ac:dyDescent="0.25">
      <c r="F29">
        <v>147846</v>
      </c>
    </row>
    <row r="31" spans="1:11" x14ac:dyDescent="0.25">
      <c r="A31">
        <v>800000</v>
      </c>
      <c r="B31">
        <v>0</v>
      </c>
      <c r="C31">
        <v>16808</v>
      </c>
      <c r="D31">
        <v>3012</v>
      </c>
      <c r="E31">
        <v>2783</v>
      </c>
    </row>
    <row r="32" spans="1:11" x14ac:dyDescent="0.25">
      <c r="F32">
        <v>181098</v>
      </c>
      <c r="K32" t="s">
        <v>54</v>
      </c>
    </row>
    <row r="33" spans="1:10" x14ac:dyDescent="0.25">
      <c r="J33" s="60">
        <v>100000</v>
      </c>
    </row>
    <row r="34" spans="1:10" x14ac:dyDescent="0.25">
      <c r="A34">
        <v>900000</v>
      </c>
      <c r="B34">
        <v>0</v>
      </c>
      <c r="C34">
        <v>18909</v>
      </c>
      <c r="D34">
        <v>3670</v>
      </c>
      <c r="E34">
        <v>2918</v>
      </c>
      <c r="J34" s="60">
        <v>200000</v>
      </c>
    </row>
    <row r="35" spans="1:10" x14ac:dyDescent="0.25">
      <c r="F35">
        <v>212349</v>
      </c>
      <c r="J35" s="60">
        <v>300000</v>
      </c>
    </row>
    <row r="36" spans="1:10" x14ac:dyDescent="0.25">
      <c r="J36" s="60">
        <v>400000</v>
      </c>
    </row>
    <row r="37" spans="1:10" x14ac:dyDescent="0.25">
      <c r="A37">
        <v>1000000</v>
      </c>
      <c r="B37">
        <v>0</v>
      </c>
      <c r="C37">
        <v>20795</v>
      </c>
      <c r="D37">
        <v>4328</v>
      </c>
      <c r="E37">
        <v>3243</v>
      </c>
      <c r="J37" s="60">
        <v>500000</v>
      </c>
    </row>
    <row r="38" spans="1:10" x14ac:dyDescent="0.25">
      <c r="F38">
        <v>244645</v>
      </c>
      <c r="J38" s="60">
        <v>600000</v>
      </c>
    </row>
    <row r="39" spans="1:10" x14ac:dyDescent="0.25">
      <c r="J39" s="60">
        <v>700000</v>
      </c>
    </row>
    <row r="40" spans="1:10" x14ac:dyDescent="0.25">
      <c r="J40" s="60">
        <v>800000</v>
      </c>
    </row>
    <row r="41" spans="1:10" x14ac:dyDescent="0.25">
      <c r="J41" s="60">
        <v>900000</v>
      </c>
    </row>
    <row r="42" spans="1:10" x14ac:dyDescent="0.25">
      <c r="J42" s="60">
        <v>1000000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D56" sqref="D56"/>
    </sheetView>
  </sheetViews>
  <sheetFormatPr defaultRowHeight="15" x14ac:dyDescent="0.25"/>
  <cols>
    <col min="1" max="1" width="11.5703125" bestFit="1" customWidth="1"/>
    <col min="2" max="3" width="11.42578125" customWidth="1"/>
    <col min="4" max="4" width="10.7109375" customWidth="1"/>
    <col min="5" max="5" width="10.85546875" customWidth="1"/>
    <col min="6" max="6" width="12.85546875" customWidth="1"/>
    <col min="7" max="7" width="13.140625" customWidth="1"/>
    <col min="8" max="8" width="15.28515625" bestFit="1" customWidth="1"/>
    <col min="9" max="12" width="11.42578125" customWidth="1"/>
    <col min="13" max="13" width="25.5703125" customWidth="1"/>
  </cols>
  <sheetData>
    <row r="1" spans="1:14" ht="15.75" x14ac:dyDescent="0.25">
      <c r="A1" s="17"/>
      <c r="B1" s="42" t="s">
        <v>41</v>
      </c>
      <c r="C1" s="43" t="s">
        <v>33</v>
      </c>
      <c r="D1" s="44" t="s">
        <v>42</v>
      </c>
      <c r="E1" s="43" t="s">
        <v>34</v>
      </c>
      <c r="F1" s="44" t="s">
        <v>0</v>
      </c>
      <c r="G1" s="43" t="s">
        <v>3</v>
      </c>
      <c r="H1" s="51" t="s">
        <v>43</v>
      </c>
      <c r="I1" s="45" t="s">
        <v>49</v>
      </c>
      <c r="J1" s="46" t="s">
        <v>50</v>
      </c>
      <c r="K1" s="47" t="s">
        <v>51</v>
      </c>
      <c r="L1" s="48" t="s">
        <v>52</v>
      </c>
      <c r="M1" s="47" t="s">
        <v>53</v>
      </c>
      <c r="N1" s="17"/>
    </row>
    <row r="2" spans="1:14" ht="15.75" x14ac:dyDescent="0.25">
      <c r="A2" s="17"/>
      <c r="B2" s="42"/>
      <c r="C2" s="43"/>
      <c r="D2" s="44"/>
      <c r="E2" s="43"/>
      <c r="F2" s="44"/>
      <c r="G2" s="43"/>
      <c r="H2" s="58"/>
      <c r="I2" s="45"/>
      <c r="J2" s="46"/>
      <c r="K2" s="47"/>
      <c r="L2" s="48"/>
      <c r="M2" s="47"/>
      <c r="N2" s="17"/>
    </row>
    <row r="3" spans="1:14" ht="15.75" x14ac:dyDescent="0.25">
      <c r="A3" s="52">
        <v>100000</v>
      </c>
      <c r="B3" s="53" t="e">
        <f>#REF!</f>
        <v>#REF!</v>
      </c>
      <c r="C3" s="52" t="e">
        <f>#REF!</f>
        <v>#REF!</v>
      </c>
      <c r="D3" s="52" t="e">
        <f>#REF!</f>
        <v>#REF!</v>
      </c>
      <c r="E3" s="52" t="e">
        <f>#REF!</f>
        <v>#REF!</v>
      </c>
      <c r="F3" s="52" t="e">
        <f>#REF!</f>
        <v>#REF!</v>
      </c>
      <c r="G3" s="52" t="e">
        <f>#REF!</f>
        <v>#REF!</v>
      </c>
      <c r="H3" s="52" t="e">
        <f>#REF!</f>
        <v>#REF!</v>
      </c>
      <c r="N3" s="17"/>
    </row>
    <row r="4" spans="1:14" ht="15.75" x14ac:dyDescent="0.25">
      <c r="A4" s="52"/>
      <c r="B4" s="53"/>
      <c r="C4" s="52"/>
      <c r="D4" s="52"/>
      <c r="E4" s="52"/>
      <c r="F4" s="52"/>
      <c r="G4" s="52"/>
      <c r="H4" s="52"/>
      <c r="I4" s="52" t="e">
        <f>#REF!</f>
        <v>#REF!</v>
      </c>
      <c r="J4" s="54" t="e">
        <f>#REF!</f>
        <v>#REF!</v>
      </c>
      <c r="K4" s="55" t="e">
        <f>#REF!</f>
        <v>#REF!</v>
      </c>
      <c r="L4" s="56" t="e">
        <f>#REF!</f>
        <v>#REF!</v>
      </c>
      <c r="M4" s="49" t="e">
        <f>#REF!</f>
        <v>#REF!</v>
      </c>
      <c r="N4" s="17"/>
    </row>
    <row r="5" spans="1:14" ht="15.75" x14ac:dyDescent="0.25">
      <c r="A5" s="52"/>
      <c r="B5" s="53"/>
      <c r="C5" s="52"/>
      <c r="D5" s="52"/>
      <c r="E5" s="52"/>
      <c r="F5" s="52"/>
      <c r="G5" s="52"/>
      <c r="H5" s="52"/>
      <c r="I5" s="52"/>
      <c r="J5" s="54"/>
      <c r="K5" s="55"/>
      <c r="L5" s="56"/>
      <c r="M5" s="49"/>
      <c r="N5" s="17"/>
    </row>
    <row r="6" spans="1:14" ht="15.75" x14ac:dyDescent="0.25">
      <c r="A6" s="52">
        <v>200000</v>
      </c>
      <c r="B6" s="53" t="e">
        <f>#REF!</f>
        <v>#REF!</v>
      </c>
      <c r="C6" s="52" t="e">
        <f>#REF!</f>
        <v>#REF!</v>
      </c>
      <c r="D6" s="52" t="e">
        <f>#REF!</f>
        <v>#REF!</v>
      </c>
      <c r="E6" s="52" t="e">
        <f>#REF!</f>
        <v>#REF!</v>
      </c>
      <c r="F6" s="52" t="e">
        <f>#REF!</f>
        <v>#REF!</v>
      </c>
      <c r="G6" s="52" t="e">
        <f>#REF!</f>
        <v>#REF!</v>
      </c>
      <c r="H6" s="52" t="e">
        <f>#REF!</f>
        <v>#REF!</v>
      </c>
      <c r="N6" s="17"/>
    </row>
    <row r="7" spans="1:14" ht="15.75" x14ac:dyDescent="0.25">
      <c r="A7" s="52"/>
      <c r="B7" s="53"/>
      <c r="C7" s="52"/>
      <c r="D7" s="52"/>
      <c r="E7" s="52"/>
      <c r="F7" s="52"/>
      <c r="G7" s="52"/>
      <c r="H7" s="52"/>
      <c r="I7" s="52" t="e">
        <f>#REF!</f>
        <v>#REF!</v>
      </c>
      <c r="J7" s="54" t="e">
        <f>#REF!</f>
        <v>#REF!</v>
      </c>
      <c r="K7" s="55" t="e">
        <f>#REF!</f>
        <v>#REF!</v>
      </c>
      <c r="L7" s="56" t="e">
        <f>#REF!</f>
        <v>#REF!</v>
      </c>
      <c r="M7" s="49" t="e">
        <f>#REF!</f>
        <v>#REF!</v>
      </c>
      <c r="N7" s="17"/>
    </row>
    <row r="8" spans="1:14" ht="15.75" x14ac:dyDescent="0.25">
      <c r="A8" s="52"/>
      <c r="B8" s="53"/>
      <c r="C8" s="52"/>
      <c r="D8" s="52"/>
      <c r="E8" s="52"/>
      <c r="F8" s="52"/>
      <c r="G8" s="52"/>
      <c r="H8" s="52"/>
      <c r="I8" s="52"/>
      <c r="J8" s="54"/>
      <c r="K8" s="55"/>
      <c r="L8" s="56"/>
      <c r="M8" s="49"/>
      <c r="N8" s="17"/>
    </row>
    <row r="9" spans="1:14" ht="15.75" x14ac:dyDescent="0.25">
      <c r="A9" s="52">
        <v>300000</v>
      </c>
      <c r="B9" s="53" t="e">
        <f>#REF!</f>
        <v>#REF!</v>
      </c>
      <c r="C9" s="52" t="e">
        <f>#REF!</f>
        <v>#REF!</v>
      </c>
      <c r="D9" s="52" t="e">
        <f>#REF!</f>
        <v>#REF!</v>
      </c>
      <c r="E9" s="52" t="e">
        <f>#REF!</f>
        <v>#REF!</v>
      </c>
      <c r="F9" s="52" t="e">
        <f>#REF!</f>
        <v>#REF!</v>
      </c>
      <c r="G9" s="52" t="e">
        <f>#REF!</f>
        <v>#REF!</v>
      </c>
      <c r="H9" s="52" t="e">
        <f>#REF!</f>
        <v>#REF!</v>
      </c>
      <c r="N9" s="17"/>
    </row>
    <row r="10" spans="1:14" ht="15.75" x14ac:dyDescent="0.25">
      <c r="A10" s="52"/>
      <c r="B10" s="53"/>
      <c r="C10" s="52"/>
      <c r="D10" s="52"/>
      <c r="E10" s="52"/>
      <c r="F10" s="52"/>
      <c r="G10" s="52"/>
      <c r="H10" s="52"/>
      <c r="I10" s="52" t="e">
        <f>#REF!</f>
        <v>#REF!</v>
      </c>
      <c r="J10" s="55" t="e">
        <f>#REF!</f>
        <v>#REF!</v>
      </c>
      <c r="K10" s="55" t="e">
        <f>#REF!</f>
        <v>#REF!</v>
      </c>
      <c r="L10" s="56" t="e">
        <f>#REF!</f>
        <v>#REF!</v>
      </c>
      <c r="M10" s="49" t="e">
        <f>#REF!</f>
        <v>#REF!</v>
      </c>
      <c r="N10" s="17"/>
    </row>
    <row r="11" spans="1:14" ht="15.75" x14ac:dyDescent="0.25">
      <c r="A11" s="52"/>
      <c r="B11" s="53"/>
      <c r="C11" s="52"/>
      <c r="D11" s="52"/>
      <c r="E11" s="52"/>
      <c r="F11" s="52"/>
      <c r="G11" s="52"/>
      <c r="H11" s="52"/>
      <c r="I11" s="52"/>
      <c r="J11" s="55"/>
      <c r="K11" s="55"/>
      <c r="L11" s="56"/>
      <c r="M11" s="49"/>
      <c r="N11" s="17"/>
    </row>
    <row r="12" spans="1:14" ht="15.75" x14ac:dyDescent="0.25">
      <c r="A12" s="52">
        <v>400000</v>
      </c>
      <c r="B12" s="53" t="e">
        <f>#REF!</f>
        <v>#REF!</v>
      </c>
      <c r="C12" s="52" t="e">
        <f>#REF!</f>
        <v>#REF!</v>
      </c>
      <c r="D12" s="52" t="e">
        <f>#REF!</f>
        <v>#REF!</v>
      </c>
      <c r="E12" s="52" t="e">
        <f>#REF!</f>
        <v>#REF!</v>
      </c>
      <c r="F12" s="52" t="e">
        <f>#REF!</f>
        <v>#REF!</v>
      </c>
      <c r="G12" s="52" t="e">
        <f>#REF!</f>
        <v>#REF!</v>
      </c>
      <c r="H12" s="52" t="e">
        <f>#REF!</f>
        <v>#REF!</v>
      </c>
      <c r="N12" s="17"/>
    </row>
    <row r="13" spans="1:14" ht="15.75" x14ac:dyDescent="0.25">
      <c r="A13" s="52"/>
      <c r="B13" s="53"/>
      <c r="C13" s="52"/>
      <c r="D13" s="52"/>
      <c r="E13" s="52"/>
      <c r="F13" s="52"/>
      <c r="G13" s="52"/>
      <c r="H13" s="52"/>
      <c r="I13" s="52" t="e">
        <f>#REF!</f>
        <v>#REF!</v>
      </c>
      <c r="J13" s="55" t="e">
        <f>#REF!</f>
        <v>#REF!</v>
      </c>
      <c r="K13" s="55" t="e">
        <f>#REF!</f>
        <v>#REF!</v>
      </c>
      <c r="L13" s="56" t="e">
        <f>#REF!</f>
        <v>#REF!</v>
      </c>
      <c r="M13" s="49" t="e">
        <f>#REF!</f>
        <v>#REF!</v>
      </c>
      <c r="N13" s="17"/>
    </row>
    <row r="14" spans="1:14" ht="15.75" x14ac:dyDescent="0.25">
      <c r="A14" s="52"/>
      <c r="B14" s="53"/>
      <c r="C14" s="52"/>
      <c r="D14" s="52"/>
      <c r="E14" s="52"/>
      <c r="F14" s="52"/>
      <c r="G14" s="52"/>
      <c r="H14" s="52"/>
      <c r="I14" s="52"/>
      <c r="J14" s="55"/>
      <c r="K14" s="55"/>
      <c r="L14" s="56"/>
      <c r="M14" s="49"/>
      <c r="N14" s="17"/>
    </row>
    <row r="15" spans="1:14" ht="15.75" x14ac:dyDescent="0.25">
      <c r="A15" s="52">
        <v>500000</v>
      </c>
      <c r="B15" s="53" t="e">
        <f>#REF!</f>
        <v>#REF!</v>
      </c>
      <c r="C15" s="52" t="e">
        <f>#REF!</f>
        <v>#REF!</v>
      </c>
      <c r="D15" s="54" t="e">
        <f>#REF!</f>
        <v>#REF!</v>
      </c>
      <c r="E15" s="52" t="e">
        <f>#REF!</f>
        <v>#REF!</v>
      </c>
      <c r="F15" s="54" t="e">
        <f>#REF!</f>
        <v>#REF!</v>
      </c>
      <c r="G15" s="54" t="e">
        <f>#REF!</f>
        <v>#REF!</v>
      </c>
      <c r="H15" s="52" t="e">
        <f>#REF!</f>
        <v>#REF!</v>
      </c>
      <c r="N15" s="17"/>
    </row>
    <row r="16" spans="1:14" ht="15.75" x14ac:dyDescent="0.25">
      <c r="A16" s="52"/>
      <c r="B16" s="53"/>
      <c r="C16" s="52"/>
      <c r="D16" s="54"/>
      <c r="E16" s="52"/>
      <c r="F16" s="54"/>
      <c r="G16" s="54"/>
      <c r="H16" s="52"/>
      <c r="I16" s="52" t="e">
        <f>#REF!</f>
        <v>#REF!</v>
      </c>
      <c r="J16" s="55" t="e">
        <f>#REF!</f>
        <v>#REF!</v>
      </c>
      <c r="K16" s="55" t="e">
        <f>#REF!</f>
        <v>#REF!</v>
      </c>
      <c r="L16" s="56" t="e">
        <f>#REF!</f>
        <v>#REF!</v>
      </c>
      <c r="M16" s="49" t="e">
        <f>#REF!</f>
        <v>#REF!</v>
      </c>
      <c r="N16" s="17"/>
    </row>
    <row r="17" spans="1:14" ht="15.75" x14ac:dyDescent="0.25">
      <c r="A17" s="52"/>
      <c r="B17" s="53"/>
      <c r="C17" s="52"/>
      <c r="D17" s="54"/>
      <c r="E17" s="52"/>
      <c r="F17" s="54"/>
      <c r="G17" s="54"/>
      <c r="H17" s="52"/>
      <c r="I17" s="52"/>
      <c r="J17" s="55"/>
      <c r="K17" s="55"/>
      <c r="L17" s="56"/>
      <c r="M17" s="49"/>
      <c r="N17" s="17"/>
    </row>
    <row r="18" spans="1:14" ht="15.75" x14ac:dyDescent="0.25">
      <c r="A18" s="52">
        <v>600000</v>
      </c>
      <c r="B18" s="53" t="e">
        <f>#REF!</f>
        <v>#REF!</v>
      </c>
      <c r="C18" s="52" t="e">
        <f>#REF!</f>
        <v>#REF!</v>
      </c>
      <c r="D18" s="52" t="e">
        <f>#REF!</f>
        <v>#REF!</v>
      </c>
      <c r="E18" s="52" t="e">
        <f>#REF!</f>
        <v>#REF!</v>
      </c>
      <c r="F18" s="52" t="e">
        <f>#REF!</f>
        <v>#REF!</v>
      </c>
      <c r="G18" s="52" t="e">
        <f>#REF!</f>
        <v>#REF!</v>
      </c>
      <c r="H18" s="52" t="e">
        <f>#REF!</f>
        <v>#REF!</v>
      </c>
      <c r="N18" s="17"/>
    </row>
    <row r="19" spans="1:14" ht="15.75" x14ac:dyDescent="0.25">
      <c r="A19" s="52"/>
      <c r="B19" s="53"/>
      <c r="C19" s="52"/>
      <c r="D19" s="52"/>
      <c r="E19" s="52"/>
      <c r="F19" s="52"/>
      <c r="G19" s="52"/>
      <c r="H19" s="52"/>
      <c r="I19" s="52" t="e">
        <f>#REF!</f>
        <v>#REF!</v>
      </c>
      <c r="J19" s="55" t="e">
        <f>#REF!</f>
        <v>#REF!</v>
      </c>
      <c r="K19" s="55" t="e">
        <f>#REF!</f>
        <v>#REF!</v>
      </c>
      <c r="L19" s="56" t="e">
        <f>#REF!</f>
        <v>#REF!</v>
      </c>
      <c r="M19" s="49" t="e">
        <f>#REF!</f>
        <v>#REF!</v>
      </c>
      <c r="N19" s="17"/>
    </row>
    <row r="20" spans="1:14" ht="15.75" x14ac:dyDescent="0.25">
      <c r="A20" s="52"/>
      <c r="B20" s="53"/>
      <c r="C20" s="52"/>
      <c r="D20" s="52"/>
      <c r="E20" s="52"/>
      <c r="F20" s="52"/>
      <c r="G20" s="52"/>
      <c r="H20" s="52"/>
      <c r="I20" s="52"/>
      <c r="J20" s="55"/>
      <c r="K20" s="55"/>
      <c r="L20" s="56"/>
      <c r="M20" s="49"/>
      <c r="N20" s="17"/>
    </row>
    <row r="21" spans="1:14" ht="15.75" x14ac:dyDescent="0.25">
      <c r="A21" s="52">
        <v>700000</v>
      </c>
      <c r="B21" s="53" t="e">
        <f>#REF!</f>
        <v>#REF!</v>
      </c>
      <c r="C21" s="52" t="e">
        <f>#REF!</f>
        <v>#REF!</v>
      </c>
      <c r="D21" s="52" t="e">
        <f>#REF!</f>
        <v>#REF!</v>
      </c>
      <c r="E21" s="52" t="e">
        <f>#REF!</f>
        <v>#REF!</v>
      </c>
      <c r="F21" s="52" t="e">
        <f>#REF!</f>
        <v>#REF!</v>
      </c>
      <c r="G21" s="52" t="e">
        <f>#REF!</f>
        <v>#REF!</v>
      </c>
      <c r="H21" s="52" t="e">
        <f>#REF!</f>
        <v>#REF!</v>
      </c>
      <c r="N21" s="17"/>
    </row>
    <row r="22" spans="1:14" ht="15.75" x14ac:dyDescent="0.25">
      <c r="A22" s="52"/>
      <c r="B22" s="53"/>
      <c r="C22" s="52"/>
      <c r="D22" s="52"/>
      <c r="E22" s="52"/>
      <c r="F22" s="52"/>
      <c r="G22" s="52"/>
      <c r="H22" s="52"/>
      <c r="I22" s="52" t="e">
        <f>#REF!</f>
        <v>#REF!</v>
      </c>
      <c r="J22" s="55" t="e">
        <f>#REF!</f>
        <v>#REF!</v>
      </c>
      <c r="K22" s="57" t="e">
        <f>#REF!</f>
        <v>#REF!</v>
      </c>
      <c r="L22" s="56" t="e">
        <f>#REF!</f>
        <v>#REF!</v>
      </c>
      <c r="M22" s="50" t="e">
        <f>#REF!</f>
        <v>#REF!</v>
      </c>
      <c r="N22" s="17"/>
    </row>
    <row r="23" spans="1:14" ht="15.75" x14ac:dyDescent="0.25">
      <c r="A23" s="52"/>
      <c r="B23" s="53"/>
      <c r="C23" s="52"/>
      <c r="D23" s="52"/>
      <c r="E23" s="52"/>
      <c r="F23" s="52"/>
      <c r="G23" s="52"/>
      <c r="H23" s="52"/>
      <c r="I23" s="52"/>
      <c r="J23" s="55"/>
      <c r="K23" s="57"/>
      <c r="L23" s="56"/>
      <c r="M23" s="50"/>
      <c r="N23" s="17"/>
    </row>
    <row r="24" spans="1:14" ht="15.75" x14ac:dyDescent="0.25">
      <c r="A24" s="52">
        <v>800000</v>
      </c>
      <c r="B24" s="53" t="e">
        <f>#REF!</f>
        <v>#REF!</v>
      </c>
      <c r="C24" s="52" t="e">
        <f>#REF!</f>
        <v>#REF!</v>
      </c>
      <c r="D24" s="52" t="e">
        <f>#REF!</f>
        <v>#REF!</v>
      </c>
      <c r="E24" s="52" t="e">
        <f>#REF!</f>
        <v>#REF!</v>
      </c>
      <c r="F24" s="52" t="e">
        <f>#REF!</f>
        <v>#REF!</v>
      </c>
      <c r="G24" s="52" t="e">
        <f>#REF!</f>
        <v>#REF!</v>
      </c>
      <c r="H24" s="52" t="e">
        <f>#REF!</f>
        <v>#REF!</v>
      </c>
      <c r="N24" s="17"/>
    </row>
    <row r="25" spans="1:14" ht="15.75" x14ac:dyDescent="0.25">
      <c r="A25" s="52"/>
      <c r="B25" s="53"/>
      <c r="C25" s="52"/>
      <c r="D25" s="52"/>
      <c r="E25" s="52"/>
      <c r="F25" s="52"/>
      <c r="G25" s="52"/>
      <c r="H25" s="52"/>
      <c r="I25" s="52" t="e">
        <f>#REF!</f>
        <v>#REF!</v>
      </c>
      <c r="J25" s="55" t="e">
        <f>#REF!</f>
        <v>#REF!</v>
      </c>
      <c r="K25" s="55" t="e">
        <f>#REF!</f>
        <v>#REF!</v>
      </c>
      <c r="L25" s="55" t="e">
        <f>#REF!</f>
        <v>#REF!</v>
      </c>
      <c r="M25" s="49" t="e">
        <f>#REF!</f>
        <v>#REF!</v>
      </c>
      <c r="N25" s="17"/>
    </row>
    <row r="26" spans="1:14" ht="15.75" x14ac:dyDescent="0.25">
      <c r="A26" s="52"/>
      <c r="B26" s="53"/>
      <c r="C26" s="52"/>
      <c r="D26" s="52"/>
      <c r="E26" s="52"/>
      <c r="F26" s="52"/>
      <c r="G26" s="52"/>
      <c r="H26" s="52"/>
      <c r="I26" s="52"/>
      <c r="J26" s="55"/>
      <c r="K26" s="55"/>
      <c r="L26" s="55"/>
      <c r="M26" s="49"/>
      <c r="N26" s="17"/>
    </row>
    <row r="27" spans="1:14" ht="15.75" x14ac:dyDescent="0.25">
      <c r="A27" s="52">
        <v>900000</v>
      </c>
      <c r="B27" s="53" t="e">
        <f>#REF!</f>
        <v>#REF!</v>
      </c>
      <c r="C27" s="52" t="e">
        <f>#REF!</f>
        <v>#REF!</v>
      </c>
      <c r="D27" s="52" t="e">
        <f>#REF!</f>
        <v>#REF!</v>
      </c>
      <c r="E27" s="52" t="e">
        <f>#REF!</f>
        <v>#REF!</v>
      </c>
      <c r="F27" s="52" t="e">
        <f>#REF!</f>
        <v>#REF!</v>
      </c>
      <c r="G27" s="52" t="e">
        <f>#REF!</f>
        <v>#REF!</v>
      </c>
      <c r="H27" s="52" t="e">
        <f>#REF!</f>
        <v>#REF!</v>
      </c>
      <c r="N27" s="17"/>
    </row>
    <row r="28" spans="1:14" ht="15.75" x14ac:dyDescent="0.25">
      <c r="A28" s="52"/>
      <c r="B28" s="53"/>
      <c r="C28" s="52"/>
      <c r="D28" s="52"/>
      <c r="E28" s="52"/>
      <c r="F28" s="52"/>
      <c r="G28" s="52"/>
      <c r="H28" s="52"/>
      <c r="I28" s="52" t="e">
        <f>#REF!</f>
        <v>#REF!</v>
      </c>
      <c r="J28" s="55" t="e">
        <f>#REF!</f>
        <v>#REF!</v>
      </c>
      <c r="K28" s="57" t="e">
        <f>#REF!</f>
        <v>#REF!</v>
      </c>
      <c r="L28" s="57" t="e">
        <f>#REF!</f>
        <v>#REF!</v>
      </c>
      <c r="M28" s="50" t="e">
        <f>#REF!</f>
        <v>#REF!</v>
      </c>
      <c r="N28" s="17"/>
    </row>
    <row r="29" spans="1:14" ht="15.75" x14ac:dyDescent="0.25">
      <c r="A29" s="52"/>
      <c r="B29" s="53"/>
      <c r="C29" s="52"/>
      <c r="D29" s="52"/>
      <c r="E29" s="52"/>
      <c r="F29" s="52"/>
      <c r="G29" s="52"/>
      <c r="H29" s="52"/>
      <c r="I29" s="52"/>
      <c r="J29" s="55"/>
      <c r="K29" s="57"/>
      <c r="L29" s="57"/>
      <c r="M29" s="50"/>
      <c r="N29" s="17"/>
    </row>
    <row r="30" spans="1:14" ht="15.75" x14ac:dyDescent="0.25">
      <c r="A30" s="52">
        <v>1000000</v>
      </c>
      <c r="B30" s="53" t="e">
        <f>#REF!</f>
        <v>#REF!</v>
      </c>
      <c r="C30" s="52" t="e">
        <f>#REF!</f>
        <v>#REF!</v>
      </c>
      <c r="D30" s="52" t="e">
        <f>#REF!</f>
        <v>#REF!</v>
      </c>
      <c r="E30" s="52" t="e">
        <f>#REF!</f>
        <v>#REF!</v>
      </c>
      <c r="F30" s="52" t="e">
        <f>#REF!</f>
        <v>#REF!</v>
      </c>
      <c r="G30" s="52" t="e">
        <f>#REF!</f>
        <v>#REF!</v>
      </c>
      <c r="H30" s="52" t="e">
        <f>#REF!</f>
        <v>#REF!</v>
      </c>
      <c r="N30" s="17"/>
    </row>
    <row r="31" spans="1:14" ht="15.75" x14ac:dyDescent="0.25">
      <c r="A31" s="17"/>
      <c r="B31" s="17"/>
      <c r="C31" s="17"/>
      <c r="D31" s="17"/>
      <c r="E31" s="17"/>
      <c r="F31" s="17"/>
      <c r="G31" s="18"/>
      <c r="H31" s="17"/>
      <c r="I31" s="52" t="e">
        <f>#REF!</f>
        <v>#REF!</v>
      </c>
      <c r="J31" s="55" t="e">
        <f>#REF!</f>
        <v>#REF!</v>
      </c>
      <c r="K31" s="55" t="e">
        <f>#REF!</f>
        <v>#REF!</v>
      </c>
      <c r="L31" s="55" t="e">
        <f>#REF!</f>
        <v>#REF!</v>
      </c>
      <c r="M31" s="49" t="e">
        <f>#REF!</f>
        <v>#REF!</v>
      </c>
      <c r="N31" s="17"/>
    </row>
    <row r="40" spans="1:2" x14ac:dyDescent="0.25">
      <c r="B40" t="s">
        <v>54</v>
      </c>
    </row>
    <row r="41" spans="1:2" x14ac:dyDescent="0.25">
      <c r="A41" s="59">
        <v>100000</v>
      </c>
    </row>
    <row r="42" spans="1:2" x14ac:dyDescent="0.25">
      <c r="A42" s="59">
        <v>200000</v>
      </c>
    </row>
    <row r="43" spans="1:2" x14ac:dyDescent="0.25">
      <c r="A43" s="59">
        <v>300000</v>
      </c>
    </row>
    <row r="44" spans="1:2" x14ac:dyDescent="0.25">
      <c r="A44" s="59">
        <v>400000</v>
      </c>
    </row>
    <row r="45" spans="1:2" x14ac:dyDescent="0.25">
      <c r="A45" s="59">
        <v>500000</v>
      </c>
    </row>
    <row r="46" spans="1:2" x14ac:dyDescent="0.25">
      <c r="A46" s="59">
        <v>600000</v>
      </c>
    </row>
    <row r="47" spans="1:2" x14ac:dyDescent="0.25">
      <c r="A47" s="59">
        <v>700000</v>
      </c>
    </row>
    <row r="48" spans="1:2" x14ac:dyDescent="0.25">
      <c r="A48" s="59">
        <v>800000</v>
      </c>
    </row>
    <row r="49" spans="1:1" x14ac:dyDescent="0.25">
      <c r="A49" s="59">
        <v>900000</v>
      </c>
    </row>
    <row r="50" spans="1:1" x14ac:dyDescent="0.25">
      <c r="A50" s="59">
        <v>1000000</v>
      </c>
    </row>
  </sheetData>
  <pageMargins left="0.7" right="0.7" top="0.75" bottom="0.75" header="0.3" footer="0.3"/>
  <pageSetup paperSize="2833" orientation="portrait" horizontalDpi="180" verticalDpi="18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RollupImage xmlns="http://schemas.microsoft.com/sharepoint/v3" xsi:nil="true"/>
    <Topic xmlns="6824BB78-BD99-46A3-966C-B0E81EC14EFF" xsi:nil="true"/>
    <Subtitle xmlns="6824BB78-BD99-46A3-966C-B0E81EC14EFF" xsi:nil="true"/>
    <CoremetricsCategoryID xmlns="6824BB78-BD99-46A3-966C-B0E81EC14EFF" xsi:nil="true"/>
    <PublishingContactEmail xmlns="http://schemas.microsoft.com/sharepoint/v3" xsi:nil="true"/>
    <DocumentType xmlns="6824BB78-BD99-46A3-966C-B0E81EC14EFF" xsi:nil="true"/>
    <Abstract xmlns="6824BB78-BD99-46A3-966C-B0E81EC14EFF" xsi:nil="true"/>
    <PracticeArea xmlns="http://schemas.microsoft.com/sharepoint/v3/fields"/>
    <PublishingExpirationDate xmlns="http://schemas.microsoft.com/sharepoint/v3" xsi:nil="true"/>
    <PublishingContactPicture xmlns="http://schemas.microsoft.com/sharepoint/v3">
      <Url xsi:nil="true"/>
      <Description xsi:nil="true"/>
    </PublishingContactPicture>
    <CoremetricsPageID xmlns="6824BB78-BD99-46A3-966C-B0E81EC14EFF" xsi:nil="true"/>
    <PublishingStartDate xmlns="http://schemas.microsoft.com/sharepoint/v3" xsi:nil="true"/>
    <PublishingContact xmlns="http://schemas.microsoft.com/sharepoint/v3">
      <UserInfo>
        <DisplayName/>
        <AccountId xsi:nil="true"/>
        <AccountType/>
      </UserInfo>
    </PublishingContact>
    <PublishingContactName xmlns="http://schemas.microsoft.com/sharepoint/v3" xsi:nil="true"/>
    <Roles xmlns="6824BB78-BD99-46A3-966C-B0E81EC14EFF" xsi:nil="true"/>
    <ExcludeFromSearch xmlns="6824BB78-BD99-46A3-966C-B0E81EC14EFF" xsi:nil="true"/>
    <Comment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wnloadable Document" ma:contentTypeID="0x010100C568DB52D9D0A14D9B2FDCC96666E9F2007948130EC3DB064584E219954237AF3900C091C3940B5C43A680422C1A537FF75A0207009509C8DB26F42649BE51E4FB0B5F789F" ma:contentTypeVersion="" ma:contentTypeDescription="Create a downloadable document in this library" ma:contentTypeScope="" ma:versionID="1176f867e72f9b9a8f1dae960da62082">
  <xsd:schema xmlns:xsd="http://www.w3.org/2001/XMLSchema" xmlns:p="http://schemas.microsoft.com/office/2006/metadata/properties" xmlns:ns1="http://schemas.microsoft.com/sharepoint/v3" xmlns:ns2="6824BB78-BD99-46A3-966C-B0E81EC14EFF" xmlns:ns3="http://schemas.microsoft.com/sharepoint/v3/fields" targetNamespace="http://schemas.microsoft.com/office/2006/metadata/properties" ma:root="true" ma:fieldsID="00f47dc7fac86830e905587700f8bb68" ns1:_="" ns2:_="" ns3:_="">
    <xsd:import namespace="http://schemas.microsoft.com/sharepoint/v3"/>
    <xsd:import namespace="6824BB78-BD99-46A3-966C-B0E81EC14EF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Comments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RollupImage" minOccurs="0"/>
                <xsd:element ref="ns2:Subtitle" minOccurs="0"/>
                <xsd:element ref="ns1:Author" minOccurs="0"/>
                <xsd:element ref="ns2:Abstract" minOccurs="0"/>
                <xsd:element ref="ns2:Topic" minOccurs="0"/>
                <xsd:element ref="ns2:DocumentType" minOccurs="0"/>
                <xsd:element ref="ns3:PracticeArea" minOccurs="0"/>
                <xsd:element ref="ns2:Roles" minOccurs="0"/>
                <xsd:element ref="ns2:CoremetricsPageID" minOccurs="0"/>
                <xsd:element ref="ns2:CoremetricsCategoryID" minOccurs="0"/>
                <xsd:element ref="ns2:CSCAccessLevel" minOccurs="0"/>
                <xsd:element ref="ns2:OrigArticleDate" minOccurs="0"/>
                <xsd:element ref="ns2:LegacyUrl" minOccurs="0"/>
                <xsd:element ref="ns1:PublishingStartDate" minOccurs="0"/>
                <xsd:element ref="ns1:PublishingExpirationDate" minOccurs="0"/>
                <xsd:element ref="ns2:ExcludeFromSearch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Comments" ma:index="8" nillable="true" ma:displayName="Description" ma:internalName="Comments">
      <xsd:simpleType>
        <xsd:restriction base="dms:Note"/>
      </xsd:simpleType>
    </xsd:element>
    <xsd:element name="PublishingContact" ma:index="9" nillable="true" ma:displayName="Contact" ma:list="UserInfo" ma:internalName="PublishingContac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0" nillable="true" ma:displayName="Contact E-Mail Address" ma:internalName="PublishingContactEmail">
      <xsd:simpleType>
        <xsd:restriction base="dms:Text">
          <xsd:maxLength value="255"/>
        </xsd:restriction>
      </xsd:simpleType>
    </xsd:element>
    <xsd:element name="PublishingContactName" ma:index="11" nillable="true" ma:displayName="Contact Name" ma:internalName="PublishingContactName">
      <xsd:simpleType>
        <xsd:restriction base="dms:Text">
          <xsd:maxLength value="255"/>
        </xsd:restriction>
      </xsd:simpleType>
    </xsd:element>
    <xsd:element name="PublishingContactPicture" ma:index="12" nillable="true" ma:displayName="Contact Picture" ma:format="Image" ma:internalName="PublishingContactPictur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3" nillable="true" ma:displayName="Rollup Image" ma:internalName="PublishingRollupImage">
      <xsd:simpleType>
        <xsd:restriction base="dms:Unknown"/>
      </xsd:simpleType>
    </xsd:element>
    <xsd:element name="Author" ma:index="15" nillable="true" ma:displayName="Created By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StartDate" ma:index="27" nillable="true" ma:displayName="Scheduling Start Date" ma:internalName="PublishingStartDate">
      <xsd:simpleType>
        <xsd:restriction base="dms:Unknown"/>
      </xsd:simpleType>
    </xsd:element>
    <xsd:element name="PublishingExpirationDate" ma:index="28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dms="http://schemas.microsoft.com/office/2006/documentManagement/types" targetNamespace="6824BB78-BD99-46A3-966C-B0E81EC14EFF" elementFormDefault="qualified">
    <xsd:import namespace="http://schemas.microsoft.com/office/2006/documentManagement/types"/>
    <xsd:element name="Subtitle" ma:index="14" nillable="true" ma:displayName="Subtitle" ma:description="" ma:internalName="Subtitle">
      <xsd:simpleType>
        <xsd:restriction base="dms:Text">
          <xsd:maxLength value="255"/>
        </xsd:restriction>
      </xsd:simpleType>
    </xsd:element>
    <xsd:element name="Abstract" ma:index="16" nillable="true" ma:displayName="Abstract" ma:description="" ma:internalName="Abstract">
      <xsd:simpleType>
        <xsd:restriction base="dms:Unknown"/>
      </xsd:simpleType>
    </xsd:element>
    <xsd:element name="Topic" ma:index="18" nillable="true" ma:displayName="Topic" ma:description="Contains comma delimited guids" ma:internalName="Topic">
      <xsd:simpleType>
        <xsd:restriction base="dms:Unknown"/>
      </xsd:simpleType>
    </xsd:element>
    <xsd:element name="DocumentType" ma:index="19" nillable="true" ma:displayName="Document Type" ma:description="Contains comma delimited guids" ma:internalName="DocumentType">
      <xsd:simpleType>
        <xsd:restriction base="dms:Unknown"/>
      </xsd:simpleType>
    </xsd:element>
    <xsd:element name="Roles" ma:index="21" nillable="true" ma:displayName="Roles" ma:description="" ma:internalName="Roles">
      <xsd:simpleType>
        <xsd:restriction base="dms:Unknown"/>
      </xsd:simpleType>
    </xsd:element>
    <xsd:element name="CoremetricsPageID" ma:index="22" nillable="true" ma:displayName="Coremetrics Page ID" ma:description="" ma:internalName="CoremetricsPageID">
      <xsd:simpleType>
        <xsd:restriction base="dms:Text">
          <xsd:maxLength value="50"/>
        </xsd:restriction>
      </xsd:simpleType>
    </xsd:element>
    <xsd:element name="CoremetricsCategoryID" ma:index="23" nillable="true" ma:displayName="Coremetrics Category ID" ma:description="" ma:internalName="CoremetricsCategoryID">
      <xsd:simpleType>
        <xsd:restriction base="dms:Text">
          <xsd:maxLength value="50"/>
        </xsd:restriction>
      </xsd:simpleType>
    </xsd:element>
    <xsd:element name="CSCAccessLevel" ma:index="24" nillable="true" ma:displayName="Legacy CSC Access Level" ma:decimals="0" ma:description="Legacy CSC site access level" ma:internalName="CSCAccessLevel" ma:readOnly="true">
      <xsd:simpleType>
        <xsd:restriction base="dms:Number">
          <xsd:maxInclusive value="4"/>
          <xsd:minInclusive value="1"/>
        </xsd:restriction>
      </xsd:simpleType>
    </xsd:element>
    <xsd:element name="OrigArticleDate" ma:index="25" nillable="true" ma:displayName="Original Article Date" ma:description="" ma:internalName="OrigArticleDate" ma:readOnly="true">
      <xsd:simpleType>
        <xsd:restriction base="dms:DateTime"/>
      </xsd:simpleType>
    </xsd:element>
    <xsd:element name="LegacyUrl" ma:index="26" nillable="true" ma:displayName="Legacy Article Url" ma:description="" ma:internalName="Legacy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xcludeFromSearch" ma:index="29" nillable="true" ma:displayName="Exclude From Internal Search" ma:internalName="ExcludeFromSearch">
      <xsd:simpleType>
        <xsd:restriction base="dms:Boolean"/>
      </xsd:simpleType>
    </xsd:element>
  </xsd:schema>
  <xsd:schema xmlns:xsd="http://www.w3.org/2001/XMLSchema" xmlns:dms="http://schemas.microsoft.com/office/2006/documentManagement/types" targetNamespace="http://schemas.microsoft.com/sharepoint/v3/fields" elementFormDefault="qualified">
    <xsd:import namespace="http://schemas.microsoft.com/office/2006/documentManagement/types"/>
    <xsd:element name="PracticeArea" ma:index="20" nillable="true" ma:displayName="Practice Area" ma:description="" ma:list="00ae9e9f-b187-4549-a137-3970cfd0c2af" ma:internalName="PracticeArea" ma:showField="Title" ma:web="e1927741-d4ef-4e34-a580-c3e12e9be2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7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89A50F2-DB95-4E9D-92A1-E6B7B7EB8F46}"/>
</file>

<file path=customXml/itemProps2.xml><?xml version="1.0" encoding="utf-8"?>
<ds:datastoreItem xmlns:ds="http://schemas.openxmlformats.org/officeDocument/2006/customXml" ds:itemID="{8C1C92E8-22A4-4609-B00C-4188BB21AC80}"/>
</file>

<file path=customXml/itemProps3.xml><?xml version="1.0" encoding="utf-8"?>
<ds:datastoreItem xmlns:ds="http://schemas.openxmlformats.org/officeDocument/2006/customXml" ds:itemID="{E5F1C2D3-1177-4E8D-B3B5-960CEBB9F4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Basic 25% Attach</vt:lpstr>
      <vt:lpstr>Active 25% Attach</vt:lpstr>
      <vt:lpstr>Max25% Attach</vt:lpstr>
      <vt:lpstr>Active+Max25% Attach</vt:lpstr>
      <vt:lpstr>Exhibit 1</vt:lpstr>
      <vt:lpstr>Active+Max 50% attach</vt:lpstr>
      <vt:lpstr>25%Tax Analysis Attach</vt:lpstr>
      <vt:lpstr>'Exhibit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Jeffrey Gilman</cp:lastModifiedBy>
  <cp:lastPrinted>2014-12-03T20:48:18Z</cp:lastPrinted>
  <dcterms:created xsi:type="dcterms:W3CDTF">2014-05-12T16:08:53Z</dcterms:created>
  <dcterms:modified xsi:type="dcterms:W3CDTF">2015-01-06T14:32:43Z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0x010100C568DB52D9D0A14D9B2FDCC96666E9F2007948130EC3DB064584E219954237AF3900C091C3940B5C43A680422C1A537FF75A0207009509C8DB26F42649BE51E4FB0B5F789F</vt:lpwstr>
  </property>
</Properties>
</file>